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zantaiR\Desktop\weboldal\Állami légiközlekedés\"/>
    </mc:Choice>
  </mc:AlternateContent>
  <bookViews>
    <workbookView xWindow="0" yWindow="0" windowWidth="24000" windowHeight="14685" tabRatio="638" activeTab="5"/>
  </bookViews>
  <sheets>
    <sheet name="ALK_ALAPOZÓ" sheetId="1" r:id="rId1"/>
    <sheet name="LJV_RGV" sheetId="10" r:id="rId2"/>
    <sheet name="LJV_HEL" sheetId="5" r:id="rId3"/>
    <sheet name="KRI_ATC" sheetId="6" r:id="rId4"/>
    <sheet name="KRI_ADC" sheetId="11" r:id="rId5"/>
    <sheet name="Választható" sheetId="7" r:id="rId6"/>
    <sheet name="Elotanulmanyi_rend" sheetId="8" r:id="rId7"/>
  </sheets>
  <definedNames>
    <definedName name="A83.2" localSheetId="0">#REF!</definedName>
    <definedName name="A83.2" localSheetId="6">#REF!</definedName>
    <definedName name="A83.2" localSheetId="4">#REF!</definedName>
    <definedName name="A83.2" localSheetId="3">#REF!</definedName>
    <definedName name="A83.2" localSheetId="2">#REF!</definedName>
    <definedName name="A83.2" localSheetId="1">#REF!</definedName>
    <definedName name="A83.2" localSheetId="5">#REF!</definedName>
    <definedName name="A83.2">#REF!</definedName>
    <definedName name="másol" localSheetId="0">#REF!</definedName>
    <definedName name="másol" localSheetId="4">#REF!</definedName>
    <definedName name="másol" localSheetId="3">#REF!</definedName>
    <definedName name="másol" localSheetId="2">#REF!</definedName>
    <definedName name="másol" localSheetId="1">#REF!</definedName>
    <definedName name="másol">#REF!</definedName>
    <definedName name="_xlnm.Print_Area" localSheetId="0">ALK_ALAPOZÓ!$A$1:$BE$150</definedName>
    <definedName name="_xlnm.Print_Area" localSheetId="6">Elotanulmanyi_rend!$A$1:$D$75</definedName>
    <definedName name="_xlnm.Print_Area" localSheetId="4">KRI_ADC!$A$1:$BE$146</definedName>
    <definedName name="_xlnm.Print_Area" localSheetId="3">KRI_ATC!$A$1:$BE$146</definedName>
    <definedName name="_xlnm.Print_Area" localSheetId="2">LJV_HEL!$A$1:$BE$150</definedName>
    <definedName name="_xlnm.Print_Area" localSheetId="1">LJV_RGV!$A$1:$BE$150</definedName>
    <definedName name="_xlnm.Print_Area" localSheetId="5">Választható!$A$1:$AC$28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30" i="1" l="1"/>
  <c r="M44" i="10"/>
  <c r="M44" i="1"/>
  <c r="E56" i="1"/>
  <c r="BE123" i="11"/>
  <c r="BC123" i="11"/>
  <c r="BB123" i="11"/>
  <c r="BA123" i="11"/>
  <c r="AZ123" i="11"/>
  <c r="AW123" i="11"/>
  <c r="AU123" i="11"/>
  <c r="AO123" i="11"/>
  <c r="AK123" i="11"/>
  <c r="AI123" i="11"/>
  <c r="AE123" i="11"/>
  <c r="AC123" i="11"/>
  <c r="Y123" i="11"/>
  <c r="W123" i="11"/>
  <c r="S123" i="11"/>
  <c r="Q123" i="11"/>
  <c r="M123" i="11"/>
  <c r="K123" i="11"/>
  <c r="G123" i="11"/>
  <c r="E123" i="11"/>
  <c r="BE122" i="11"/>
  <c r="BC122" i="11"/>
  <c r="BB122" i="11"/>
  <c r="BA122" i="11"/>
  <c r="AZ122" i="11"/>
  <c r="AW122" i="11"/>
  <c r="AU122" i="11"/>
  <c r="AO122" i="11"/>
  <c r="AK122" i="11"/>
  <c r="AI122" i="11"/>
  <c r="AE122" i="11"/>
  <c r="AC122" i="11"/>
  <c r="Y122" i="11"/>
  <c r="W122" i="11"/>
  <c r="S122" i="11"/>
  <c r="Q122" i="11"/>
  <c r="M122" i="11"/>
  <c r="K122" i="11"/>
  <c r="G122" i="11"/>
  <c r="E122" i="11"/>
  <c r="BE121" i="11"/>
  <c r="BC121" i="11"/>
  <c r="BB121" i="11"/>
  <c r="BA121" i="11"/>
  <c r="AZ121" i="11"/>
  <c r="AW121" i="11"/>
  <c r="AU121" i="11"/>
  <c r="AO121" i="11"/>
  <c r="AK121" i="11"/>
  <c r="AI121" i="11"/>
  <c r="AE121" i="11"/>
  <c r="AC121" i="11"/>
  <c r="Y121" i="11"/>
  <c r="W121" i="11"/>
  <c r="S121" i="11"/>
  <c r="Q121" i="11"/>
  <c r="M121" i="11"/>
  <c r="K121" i="11"/>
  <c r="G121" i="11"/>
  <c r="E121" i="11"/>
  <c r="BE120" i="11"/>
  <c r="BC120" i="11"/>
  <c r="BB120" i="11"/>
  <c r="BA120" i="11"/>
  <c r="AZ120" i="11"/>
  <c r="AW120" i="11"/>
  <c r="AU120" i="11"/>
  <c r="AO120" i="11"/>
  <c r="AK120" i="11"/>
  <c r="AI120" i="11"/>
  <c r="AE120" i="11"/>
  <c r="AC120" i="11"/>
  <c r="Y120" i="11"/>
  <c r="W120" i="11"/>
  <c r="S120" i="11"/>
  <c r="Q120" i="11"/>
  <c r="M120" i="11"/>
  <c r="K120" i="11"/>
  <c r="G120" i="11"/>
  <c r="E120" i="11"/>
  <c r="BE123" i="6"/>
  <c r="BC123" i="6"/>
  <c r="BB123" i="6"/>
  <c r="BA123" i="6"/>
  <c r="AZ123" i="6"/>
  <c r="AW123" i="6"/>
  <c r="AU123" i="6"/>
  <c r="AO123" i="6"/>
  <c r="AK123" i="6"/>
  <c r="AI123" i="6"/>
  <c r="AE123" i="6"/>
  <c r="AC123" i="6"/>
  <c r="Y123" i="6"/>
  <c r="W123" i="6"/>
  <c r="S123" i="6"/>
  <c r="Q123" i="6"/>
  <c r="M123" i="6"/>
  <c r="K123" i="6"/>
  <c r="G123" i="6"/>
  <c r="E123" i="6"/>
  <c r="BE122" i="6"/>
  <c r="BC122" i="6"/>
  <c r="BB122" i="6"/>
  <c r="BA122" i="6"/>
  <c r="AZ122" i="6"/>
  <c r="AW122" i="6"/>
  <c r="AU122" i="6"/>
  <c r="AO122" i="6"/>
  <c r="AK122" i="6"/>
  <c r="AI122" i="6"/>
  <c r="AE122" i="6"/>
  <c r="AC122" i="6"/>
  <c r="Y122" i="6"/>
  <c r="W122" i="6"/>
  <c r="S122" i="6"/>
  <c r="Q122" i="6"/>
  <c r="M122" i="6"/>
  <c r="K122" i="6"/>
  <c r="G122" i="6"/>
  <c r="E122" i="6"/>
  <c r="BE121" i="6"/>
  <c r="BC121" i="6"/>
  <c r="BB121" i="6"/>
  <c r="BA121" i="6"/>
  <c r="AZ121" i="6"/>
  <c r="AW121" i="6"/>
  <c r="AU121" i="6"/>
  <c r="AO121" i="6"/>
  <c r="AK121" i="6"/>
  <c r="AI121" i="6"/>
  <c r="AE121" i="6"/>
  <c r="AC121" i="6"/>
  <c r="Y121" i="6"/>
  <c r="W121" i="6"/>
  <c r="S121" i="6"/>
  <c r="Q121" i="6"/>
  <c r="M121" i="6"/>
  <c r="K121" i="6"/>
  <c r="G121" i="6"/>
  <c r="E121" i="6"/>
  <c r="BE120" i="6"/>
  <c r="BC120" i="6"/>
  <c r="BB120" i="6"/>
  <c r="BA120" i="6"/>
  <c r="AZ120" i="6"/>
  <c r="AW120" i="6"/>
  <c r="AU120" i="6"/>
  <c r="AO120" i="6"/>
  <c r="AK120" i="6"/>
  <c r="AI120" i="6"/>
  <c r="AE120" i="6"/>
  <c r="AC120" i="6"/>
  <c r="Y120" i="6"/>
  <c r="W120" i="6"/>
  <c r="S120" i="6"/>
  <c r="Q120" i="6"/>
  <c r="M120" i="6"/>
  <c r="K120" i="6"/>
  <c r="G120" i="6"/>
  <c r="E120" i="6"/>
  <c r="BE127" i="5"/>
  <c r="BC127" i="5"/>
  <c r="BB127" i="5"/>
  <c r="BA127" i="5"/>
  <c r="AZ127" i="5"/>
  <c r="AW127" i="5"/>
  <c r="AU127" i="5"/>
  <c r="AO127" i="5"/>
  <c r="AK127" i="5"/>
  <c r="AI127" i="5"/>
  <c r="AE127" i="5"/>
  <c r="AC127" i="5"/>
  <c r="Y127" i="5"/>
  <c r="W127" i="5"/>
  <c r="S127" i="5"/>
  <c r="Q127" i="5"/>
  <c r="M127" i="5"/>
  <c r="K127" i="5"/>
  <c r="G127" i="5"/>
  <c r="E127" i="5"/>
  <c r="BE126" i="5"/>
  <c r="BC126" i="5"/>
  <c r="BB126" i="5"/>
  <c r="BA126" i="5"/>
  <c r="AZ126" i="5"/>
  <c r="AW126" i="5"/>
  <c r="AU126" i="5"/>
  <c r="AO126" i="5"/>
  <c r="AK126" i="5"/>
  <c r="AI126" i="5"/>
  <c r="AE126" i="5"/>
  <c r="AC126" i="5"/>
  <c r="Y126" i="5"/>
  <c r="W126" i="5"/>
  <c r="S126" i="5"/>
  <c r="Q126" i="5"/>
  <c r="M126" i="5"/>
  <c r="K126" i="5"/>
  <c r="G126" i="5"/>
  <c r="E126" i="5"/>
  <c r="BE125" i="5"/>
  <c r="BC125" i="5"/>
  <c r="BB125" i="5"/>
  <c r="BA125" i="5"/>
  <c r="AZ125" i="5"/>
  <c r="AW125" i="5"/>
  <c r="AU125" i="5"/>
  <c r="AO125" i="5"/>
  <c r="AK125" i="5"/>
  <c r="AI125" i="5"/>
  <c r="AE125" i="5"/>
  <c r="AC125" i="5"/>
  <c r="Y125" i="5"/>
  <c r="W125" i="5"/>
  <c r="S125" i="5"/>
  <c r="Q125" i="5"/>
  <c r="M125" i="5"/>
  <c r="K125" i="5"/>
  <c r="G125" i="5"/>
  <c r="E125" i="5"/>
  <c r="BE124" i="5"/>
  <c r="BC124" i="5"/>
  <c r="BB124" i="5"/>
  <c r="BA124" i="5"/>
  <c r="AZ124" i="5"/>
  <c r="AW124" i="5"/>
  <c r="AU124" i="5"/>
  <c r="AO124" i="5"/>
  <c r="AK124" i="5"/>
  <c r="AI124" i="5"/>
  <c r="AE124" i="5"/>
  <c r="AC124" i="5"/>
  <c r="Y124" i="5"/>
  <c r="W124" i="5"/>
  <c r="S124" i="5"/>
  <c r="Q124" i="5"/>
  <c r="M124" i="5"/>
  <c r="K124" i="5"/>
  <c r="G124" i="5"/>
  <c r="E124" i="5"/>
  <c r="BE127" i="10"/>
  <c r="BC127" i="10"/>
  <c r="BB127" i="10"/>
  <c r="BA127" i="10"/>
  <c r="AZ127" i="10"/>
  <c r="AW127" i="10"/>
  <c r="AU127" i="10"/>
  <c r="AO127" i="10"/>
  <c r="AK127" i="10"/>
  <c r="AI127" i="10"/>
  <c r="AE127" i="10"/>
  <c r="AC127" i="10"/>
  <c r="Y127" i="10"/>
  <c r="W127" i="10"/>
  <c r="S127" i="10"/>
  <c r="Q127" i="10"/>
  <c r="M127" i="10"/>
  <c r="K127" i="10"/>
  <c r="G127" i="10"/>
  <c r="E127" i="10"/>
  <c r="BE126" i="10"/>
  <c r="BC126" i="10"/>
  <c r="BB126" i="10"/>
  <c r="BA126" i="10"/>
  <c r="AZ126" i="10"/>
  <c r="AW126" i="10"/>
  <c r="AU126" i="10"/>
  <c r="AO126" i="10"/>
  <c r="AK126" i="10"/>
  <c r="AI126" i="10"/>
  <c r="AE126" i="10"/>
  <c r="AC126" i="10"/>
  <c r="Y126" i="10"/>
  <c r="W126" i="10"/>
  <c r="S126" i="10"/>
  <c r="Q126" i="10"/>
  <c r="M126" i="10"/>
  <c r="K126" i="10"/>
  <c r="G126" i="10"/>
  <c r="E126" i="10"/>
  <c r="BE125" i="10"/>
  <c r="BC125" i="10"/>
  <c r="BB125" i="10"/>
  <c r="BA125" i="10"/>
  <c r="AZ125" i="10"/>
  <c r="AW125" i="10"/>
  <c r="AU125" i="10"/>
  <c r="AO125" i="10"/>
  <c r="AK125" i="10"/>
  <c r="AI125" i="10"/>
  <c r="AE125" i="10"/>
  <c r="AC125" i="10"/>
  <c r="Y125" i="10"/>
  <c r="W125" i="10"/>
  <c r="S125" i="10"/>
  <c r="Q125" i="10"/>
  <c r="M125" i="10"/>
  <c r="K125" i="10"/>
  <c r="G125" i="10"/>
  <c r="E125" i="10"/>
  <c r="BE124" i="10"/>
  <c r="BC124" i="10"/>
  <c r="BB124" i="10"/>
  <c r="BA124" i="10"/>
  <c r="AZ124" i="10"/>
  <c r="AW124" i="10"/>
  <c r="AU124" i="10"/>
  <c r="AO124" i="10"/>
  <c r="AK124" i="10"/>
  <c r="AI124" i="10"/>
  <c r="AE124" i="10"/>
  <c r="AC124" i="10"/>
  <c r="Y124" i="10"/>
  <c r="W124" i="10"/>
  <c r="S124" i="10"/>
  <c r="Q124" i="10"/>
  <c r="M124" i="10"/>
  <c r="K124" i="10"/>
  <c r="G124" i="10"/>
  <c r="E124" i="10"/>
  <c r="BE119" i="11"/>
  <c r="BC119" i="11"/>
  <c r="BB119" i="11"/>
  <c r="BA119" i="11"/>
  <c r="AZ119" i="11"/>
  <c r="AW119" i="11"/>
  <c r="AU119" i="11"/>
  <c r="AQ119" i="11"/>
  <c r="AO119" i="11"/>
  <c r="AK119" i="11"/>
  <c r="AI119" i="11"/>
  <c r="AE119" i="11"/>
  <c r="AC119" i="11"/>
  <c r="Y119" i="11"/>
  <c r="W119" i="11"/>
  <c r="S119" i="11"/>
  <c r="Q119" i="11"/>
  <c r="M119" i="11"/>
  <c r="K119" i="11"/>
  <c r="G119" i="11"/>
  <c r="E119" i="11"/>
  <c r="BE118" i="11"/>
  <c r="BC118" i="11"/>
  <c r="BB118" i="11"/>
  <c r="BA118" i="11"/>
  <c r="AZ118" i="11"/>
  <c r="AW118" i="11"/>
  <c r="AU118" i="11"/>
  <c r="AO118" i="11"/>
  <c r="AK118" i="11"/>
  <c r="AI118" i="11"/>
  <c r="AE118" i="11"/>
  <c r="AC118" i="11"/>
  <c r="Y118" i="11"/>
  <c r="W118" i="11"/>
  <c r="S118" i="11"/>
  <c r="Q118" i="11"/>
  <c r="M118" i="11"/>
  <c r="K118" i="11"/>
  <c r="G118" i="11"/>
  <c r="E118" i="11"/>
  <c r="BE117" i="11"/>
  <c r="BC117" i="11"/>
  <c r="BB117" i="11"/>
  <c r="BA117" i="11"/>
  <c r="AZ117" i="11"/>
  <c r="M117" i="11"/>
  <c r="K117" i="11"/>
  <c r="G117" i="11"/>
  <c r="E117" i="11"/>
  <c r="BE116" i="11"/>
  <c r="BC116" i="11"/>
  <c r="BB116" i="11"/>
  <c r="BA116" i="11"/>
  <c r="AZ116" i="11"/>
  <c r="M116" i="11"/>
  <c r="K116" i="11"/>
  <c r="G116" i="11"/>
  <c r="E116" i="11"/>
  <c r="BE115" i="11"/>
  <c r="BC115" i="11"/>
  <c r="BB115" i="11"/>
  <c r="BA115" i="11"/>
  <c r="AZ115" i="11"/>
  <c r="AW115" i="11"/>
  <c r="AU115" i="11"/>
  <c r="AQ115" i="11"/>
  <c r="AO115" i="11"/>
  <c r="AK115" i="11"/>
  <c r="AI115" i="11"/>
  <c r="AE115" i="11"/>
  <c r="AC115" i="11"/>
  <c r="W115" i="11"/>
  <c r="S115" i="11"/>
  <c r="Q115" i="11"/>
  <c r="M115" i="11"/>
  <c r="K115" i="11"/>
  <c r="G115" i="11"/>
  <c r="E115" i="11"/>
  <c r="BE114" i="11"/>
  <c r="BC114" i="11"/>
  <c r="BB114" i="11"/>
  <c r="BA114" i="11"/>
  <c r="AZ114" i="11"/>
  <c r="M114" i="11"/>
  <c r="K114" i="11"/>
  <c r="G114" i="11"/>
  <c r="E114" i="11"/>
  <c r="BE113" i="11"/>
  <c r="BC113" i="11"/>
  <c r="BB113" i="11"/>
  <c r="BA113" i="11"/>
  <c r="AZ113" i="11"/>
  <c r="K113" i="11"/>
  <c r="G113" i="11"/>
  <c r="E113" i="11"/>
  <c r="BE119" i="6"/>
  <c r="BC119" i="6"/>
  <c r="BB119" i="6"/>
  <c r="BA119" i="6"/>
  <c r="AZ119" i="6"/>
  <c r="AW119" i="6"/>
  <c r="AU119" i="6"/>
  <c r="AQ119" i="6"/>
  <c r="AO119" i="6"/>
  <c r="AK119" i="6"/>
  <c r="AI119" i="6"/>
  <c r="AE119" i="6"/>
  <c r="AC119" i="6"/>
  <c r="Y119" i="6"/>
  <c r="W119" i="6"/>
  <c r="S119" i="6"/>
  <c r="Q119" i="6"/>
  <c r="M119" i="6"/>
  <c r="K119" i="6"/>
  <c r="G119" i="6"/>
  <c r="E119" i="6"/>
  <c r="BE118" i="6"/>
  <c r="BC118" i="6"/>
  <c r="BB118" i="6"/>
  <c r="BA118" i="6"/>
  <c r="AZ118" i="6"/>
  <c r="AW118" i="6"/>
  <c r="AU118" i="6"/>
  <c r="AO118" i="6"/>
  <c r="AK118" i="6"/>
  <c r="AI118" i="6"/>
  <c r="AE118" i="6"/>
  <c r="AC118" i="6"/>
  <c r="Y118" i="6"/>
  <c r="W118" i="6"/>
  <c r="S118" i="6"/>
  <c r="Q118" i="6"/>
  <c r="M118" i="6"/>
  <c r="K118" i="6"/>
  <c r="G118" i="6"/>
  <c r="E118" i="6"/>
  <c r="BE117" i="6"/>
  <c r="BC117" i="6"/>
  <c r="BB117" i="6"/>
  <c r="BA117" i="6"/>
  <c r="AZ117" i="6"/>
  <c r="M117" i="6"/>
  <c r="K117" i="6"/>
  <c r="G117" i="6"/>
  <c r="E117" i="6"/>
  <c r="BE116" i="6"/>
  <c r="BC116" i="6"/>
  <c r="BB116" i="6"/>
  <c r="BA116" i="6"/>
  <c r="AZ116" i="6"/>
  <c r="M116" i="6"/>
  <c r="K116" i="6"/>
  <c r="G116" i="6"/>
  <c r="E116" i="6"/>
  <c r="BE115" i="6"/>
  <c r="BC115" i="6"/>
  <c r="BB115" i="6"/>
  <c r="BA115" i="6"/>
  <c r="AZ115" i="6"/>
  <c r="AW115" i="6"/>
  <c r="AU115" i="6"/>
  <c r="AQ115" i="6"/>
  <c r="AO115" i="6"/>
  <c r="AK115" i="6"/>
  <c r="AI115" i="6"/>
  <c r="AE115" i="6"/>
  <c r="AC115" i="6"/>
  <c r="W115" i="6"/>
  <c r="S115" i="6"/>
  <c r="Q115" i="6"/>
  <c r="M115" i="6"/>
  <c r="K115" i="6"/>
  <c r="G115" i="6"/>
  <c r="E115" i="6"/>
  <c r="BE114" i="6"/>
  <c r="BC114" i="6"/>
  <c r="BB114" i="6"/>
  <c r="BA114" i="6"/>
  <c r="AZ114" i="6"/>
  <c r="M114" i="6"/>
  <c r="K114" i="6"/>
  <c r="G114" i="6"/>
  <c r="E114" i="6"/>
  <c r="BE113" i="6"/>
  <c r="BC113" i="6"/>
  <c r="BB113" i="6"/>
  <c r="BA113" i="6"/>
  <c r="AZ113" i="6"/>
  <c r="K113" i="6"/>
  <c r="G113" i="6"/>
  <c r="E113" i="6"/>
  <c r="BE123" i="5"/>
  <c r="BC123" i="5"/>
  <c r="BB123" i="5"/>
  <c r="BA123" i="5"/>
  <c r="AZ123" i="5"/>
  <c r="AW123" i="5"/>
  <c r="AU123" i="5"/>
  <c r="AQ123" i="5"/>
  <c r="AO123" i="5"/>
  <c r="AK123" i="5"/>
  <c r="AI123" i="5"/>
  <c r="AE123" i="5"/>
  <c r="AC123" i="5"/>
  <c r="Y123" i="5"/>
  <c r="W123" i="5"/>
  <c r="S123" i="5"/>
  <c r="Q123" i="5"/>
  <c r="M123" i="5"/>
  <c r="K123" i="5"/>
  <c r="G123" i="5"/>
  <c r="E123" i="5"/>
  <c r="BE122" i="5"/>
  <c r="BC122" i="5"/>
  <c r="BB122" i="5"/>
  <c r="BA122" i="5"/>
  <c r="AZ122" i="5"/>
  <c r="AW122" i="5"/>
  <c r="AU122" i="5"/>
  <c r="AO122" i="5"/>
  <c r="AK122" i="5"/>
  <c r="AI122" i="5"/>
  <c r="AE122" i="5"/>
  <c r="AC122" i="5"/>
  <c r="Y122" i="5"/>
  <c r="W122" i="5"/>
  <c r="S122" i="5"/>
  <c r="Q122" i="5"/>
  <c r="M122" i="5"/>
  <c r="K122" i="5"/>
  <c r="G122" i="5"/>
  <c r="E122" i="5"/>
  <c r="BE121" i="5"/>
  <c r="BC121" i="5"/>
  <c r="BB121" i="5"/>
  <c r="BA121" i="5"/>
  <c r="AZ121" i="5"/>
  <c r="M121" i="5"/>
  <c r="K121" i="5"/>
  <c r="G121" i="5"/>
  <c r="E121" i="5"/>
  <c r="BE120" i="5"/>
  <c r="BC120" i="5"/>
  <c r="BB120" i="5"/>
  <c r="BA120" i="5"/>
  <c r="AZ120" i="5"/>
  <c r="M120" i="5"/>
  <c r="K120" i="5"/>
  <c r="G120" i="5"/>
  <c r="E120" i="5"/>
  <c r="BE119" i="5"/>
  <c r="BC119" i="5"/>
  <c r="BB119" i="5"/>
  <c r="BA119" i="5"/>
  <c r="AZ119" i="5"/>
  <c r="AW119" i="5"/>
  <c r="AU119" i="5"/>
  <c r="AQ119" i="5"/>
  <c r="AO119" i="5"/>
  <c r="AK119" i="5"/>
  <c r="AI119" i="5"/>
  <c r="AE119" i="5"/>
  <c r="AC119" i="5"/>
  <c r="W119" i="5"/>
  <c r="S119" i="5"/>
  <c r="Q119" i="5"/>
  <c r="M119" i="5"/>
  <c r="K119" i="5"/>
  <c r="G119" i="5"/>
  <c r="E119" i="5"/>
  <c r="BE118" i="5"/>
  <c r="BC118" i="5"/>
  <c r="BB118" i="5"/>
  <c r="BA118" i="5"/>
  <c r="AZ118" i="5"/>
  <c r="M118" i="5"/>
  <c r="K118" i="5"/>
  <c r="G118" i="5"/>
  <c r="E118" i="5"/>
  <c r="BE117" i="5"/>
  <c r="BC117" i="5"/>
  <c r="BB117" i="5"/>
  <c r="BA117" i="5"/>
  <c r="AZ117" i="5"/>
  <c r="K117" i="5"/>
  <c r="G117" i="5"/>
  <c r="E117" i="5"/>
  <c r="BE123" i="10"/>
  <c r="BC123" i="10"/>
  <c r="BB123" i="10"/>
  <c r="BA123" i="10"/>
  <c r="AZ123" i="10"/>
  <c r="AW123" i="10"/>
  <c r="AU123" i="10"/>
  <c r="AQ123" i="10"/>
  <c r="AO123" i="10"/>
  <c r="AK123" i="10"/>
  <c r="AI123" i="10"/>
  <c r="AE123" i="10"/>
  <c r="AC123" i="10"/>
  <c r="Y123" i="10"/>
  <c r="W123" i="10"/>
  <c r="S123" i="10"/>
  <c r="Q123" i="10"/>
  <c r="M123" i="10"/>
  <c r="K123" i="10"/>
  <c r="G123" i="10"/>
  <c r="E123" i="10"/>
  <c r="BE122" i="10"/>
  <c r="BC122" i="10"/>
  <c r="BB122" i="10"/>
  <c r="BA122" i="10"/>
  <c r="AZ122" i="10"/>
  <c r="AW122" i="10"/>
  <c r="AU122" i="10"/>
  <c r="AO122" i="10"/>
  <c r="AK122" i="10"/>
  <c r="AI122" i="10"/>
  <c r="AE122" i="10"/>
  <c r="AC122" i="10"/>
  <c r="Y122" i="10"/>
  <c r="W122" i="10"/>
  <c r="S122" i="10"/>
  <c r="Q122" i="10"/>
  <c r="M122" i="10"/>
  <c r="K122" i="10"/>
  <c r="G122" i="10"/>
  <c r="E122" i="10"/>
  <c r="BE121" i="10"/>
  <c r="BC121" i="10"/>
  <c r="BB121" i="10"/>
  <c r="BA121" i="10"/>
  <c r="AZ121" i="10"/>
  <c r="M121" i="10"/>
  <c r="K121" i="10"/>
  <c r="G121" i="10"/>
  <c r="E121" i="10"/>
  <c r="BE120" i="10"/>
  <c r="BC120" i="10"/>
  <c r="BB120" i="10"/>
  <c r="BA120" i="10"/>
  <c r="AZ120" i="10"/>
  <c r="M120" i="10"/>
  <c r="K120" i="10"/>
  <c r="G120" i="10"/>
  <c r="E120" i="10"/>
  <c r="BE119" i="10"/>
  <c r="BC119" i="10"/>
  <c r="BB119" i="10"/>
  <c r="BA119" i="10"/>
  <c r="AZ119" i="10"/>
  <c r="AW119" i="10"/>
  <c r="AU119" i="10"/>
  <c r="AQ119" i="10"/>
  <c r="AO119" i="10"/>
  <c r="AK119" i="10"/>
  <c r="AI119" i="10"/>
  <c r="AE119" i="10"/>
  <c r="AC119" i="10"/>
  <c r="W119" i="10"/>
  <c r="S119" i="10"/>
  <c r="Q119" i="10"/>
  <c r="M119" i="10"/>
  <c r="K119" i="10"/>
  <c r="G119" i="10"/>
  <c r="E119" i="10"/>
  <c r="BE118" i="10"/>
  <c r="BC118" i="10"/>
  <c r="BB118" i="10"/>
  <c r="BA118" i="10"/>
  <c r="AZ118" i="10"/>
  <c r="M118" i="10"/>
  <c r="K118" i="10"/>
  <c r="G118" i="10"/>
  <c r="E118" i="10"/>
  <c r="BE117" i="10"/>
  <c r="BC117" i="10"/>
  <c r="BB117" i="10"/>
  <c r="BA117" i="10"/>
  <c r="AZ117" i="10"/>
  <c r="K117" i="10"/>
  <c r="G117" i="10"/>
  <c r="E117" i="10"/>
  <c r="BE123" i="1"/>
  <c r="BC123" i="1"/>
  <c r="BB123" i="1"/>
  <c r="BA123" i="1"/>
  <c r="AZ123" i="1"/>
  <c r="AW123" i="1"/>
  <c r="AU123" i="1"/>
  <c r="AQ123" i="1"/>
  <c r="AO123" i="1"/>
  <c r="AK123" i="1"/>
  <c r="AI123" i="1"/>
  <c r="AE123" i="1"/>
  <c r="AC123" i="1"/>
  <c r="Y123" i="1"/>
  <c r="W123" i="1"/>
  <c r="S123" i="1"/>
  <c r="Q123" i="1"/>
  <c r="M123" i="1"/>
  <c r="K123" i="1"/>
  <c r="G123" i="1"/>
  <c r="E123" i="1"/>
  <c r="AA56" i="1"/>
  <c r="Z56" i="1"/>
  <c r="Y56" i="1"/>
  <c r="X56" i="1"/>
  <c r="W56" i="1"/>
  <c r="V56" i="1"/>
  <c r="U56" i="1"/>
  <c r="S56" i="1"/>
  <c r="BE100" i="5"/>
  <c r="BD100" i="5"/>
  <c r="BC100" i="5"/>
  <c r="BB100" i="5"/>
  <c r="BA100" i="5"/>
  <c r="AZ100" i="5"/>
  <c r="AW100" i="5"/>
  <c r="AU100" i="5"/>
  <c r="AQ100" i="5"/>
  <c r="AO100" i="5"/>
  <c r="AK100" i="5"/>
  <c r="AI100" i="5"/>
  <c r="AE100" i="5"/>
  <c r="AC100" i="5"/>
  <c r="Y100" i="5"/>
  <c r="W100" i="5"/>
  <c r="S100" i="5"/>
  <c r="Q100" i="5"/>
  <c r="M100" i="5"/>
  <c r="K100" i="5"/>
  <c r="G100" i="5"/>
  <c r="E100" i="5"/>
  <c r="BE99" i="5"/>
  <c r="BD99" i="5"/>
  <c r="BC99" i="5"/>
  <c r="BB99" i="5"/>
  <c r="BA99" i="5"/>
  <c r="AZ99" i="5"/>
  <c r="AW99" i="5"/>
  <c r="AU99" i="5"/>
  <c r="AQ99" i="5"/>
  <c r="AO99" i="5"/>
  <c r="AK99" i="5"/>
  <c r="AI99" i="5"/>
  <c r="AE99" i="5"/>
  <c r="AC99" i="5"/>
  <c r="Y99" i="5"/>
  <c r="W99" i="5"/>
  <c r="S99" i="5"/>
  <c r="Q99" i="5"/>
  <c r="M99" i="5"/>
  <c r="K99" i="5"/>
  <c r="G99" i="5"/>
  <c r="E99" i="5"/>
  <c r="BE98" i="5"/>
  <c r="BD98" i="5"/>
  <c r="BC98" i="5"/>
  <c r="BB98" i="5"/>
  <c r="BA98" i="5"/>
  <c r="AZ98" i="5"/>
  <c r="AW98" i="5"/>
  <c r="AU98" i="5"/>
  <c r="AQ98" i="5"/>
  <c r="AO98" i="5"/>
  <c r="AK98" i="5"/>
  <c r="AI98" i="5"/>
  <c r="AE98" i="5"/>
  <c r="AC98" i="5"/>
  <c r="Y98" i="5"/>
  <c r="W98" i="5"/>
  <c r="S98" i="5"/>
  <c r="Q98" i="5"/>
  <c r="M98" i="5"/>
  <c r="K98" i="5"/>
  <c r="G98" i="5"/>
  <c r="E98" i="5"/>
  <c r="BE97" i="5"/>
  <c r="BD97" i="5"/>
  <c r="BC97" i="5"/>
  <c r="BB97" i="5"/>
  <c r="BA97" i="5"/>
  <c r="AZ97" i="5"/>
  <c r="AW97" i="5"/>
  <c r="AU97" i="5"/>
  <c r="AQ97" i="5"/>
  <c r="AO97" i="5"/>
  <c r="AK97" i="5"/>
  <c r="AI97" i="5"/>
  <c r="AE97" i="5"/>
  <c r="AC97" i="5"/>
  <c r="Y97" i="5"/>
  <c r="W97" i="5"/>
  <c r="S97" i="5"/>
  <c r="Q97" i="5"/>
  <c r="M97" i="5"/>
  <c r="K97" i="5"/>
  <c r="G97" i="5"/>
  <c r="E97" i="5"/>
  <c r="BE100" i="10"/>
  <c r="BD100" i="10"/>
  <c r="BC100" i="10"/>
  <c r="BB100" i="10"/>
  <c r="BA100" i="10"/>
  <c r="AZ100" i="10"/>
  <c r="AW100" i="10"/>
  <c r="AU100" i="10"/>
  <c r="AQ100" i="10"/>
  <c r="AO100" i="10"/>
  <c r="AK100" i="10"/>
  <c r="AI100" i="10"/>
  <c r="AE100" i="10"/>
  <c r="AC100" i="10"/>
  <c r="Y100" i="10"/>
  <c r="W100" i="10"/>
  <c r="S100" i="10"/>
  <c r="Q100" i="10"/>
  <c r="M100" i="10"/>
  <c r="K100" i="10"/>
  <c r="G100" i="10"/>
  <c r="E100" i="10"/>
  <c r="BE99" i="10"/>
  <c r="BD99" i="10"/>
  <c r="BC99" i="10"/>
  <c r="BB99" i="10"/>
  <c r="BA99" i="10"/>
  <c r="AZ99" i="10"/>
  <c r="AW99" i="10"/>
  <c r="AU99" i="10"/>
  <c r="AQ99" i="10"/>
  <c r="AO99" i="10"/>
  <c r="AK99" i="10"/>
  <c r="AI99" i="10"/>
  <c r="AE99" i="10"/>
  <c r="AC99" i="10"/>
  <c r="Y99" i="10"/>
  <c r="W99" i="10"/>
  <c r="S99" i="10"/>
  <c r="Q99" i="10"/>
  <c r="M99" i="10"/>
  <c r="K99" i="10"/>
  <c r="G99" i="10"/>
  <c r="E99" i="10"/>
  <c r="BE98" i="10"/>
  <c r="BD98" i="10"/>
  <c r="BC98" i="10"/>
  <c r="BB98" i="10"/>
  <c r="BA98" i="10"/>
  <c r="AZ98" i="10"/>
  <c r="AW98" i="10"/>
  <c r="AU98" i="10"/>
  <c r="AQ98" i="10"/>
  <c r="AO98" i="10"/>
  <c r="AK98" i="10"/>
  <c r="AI98" i="10"/>
  <c r="AE98" i="10"/>
  <c r="AC98" i="10"/>
  <c r="Y98" i="10"/>
  <c r="W98" i="10"/>
  <c r="S98" i="10"/>
  <c r="Q98" i="10"/>
  <c r="M98" i="10"/>
  <c r="K98" i="10"/>
  <c r="G98" i="10"/>
  <c r="E98" i="10"/>
  <c r="BE97" i="10"/>
  <c r="BD97" i="10"/>
  <c r="BC97" i="10"/>
  <c r="BB97" i="10"/>
  <c r="BA97" i="10"/>
  <c r="AZ97" i="10"/>
  <c r="AW97" i="10"/>
  <c r="AU97" i="10"/>
  <c r="AQ97" i="10"/>
  <c r="AO97" i="10"/>
  <c r="AK97" i="10"/>
  <c r="AI97" i="10"/>
  <c r="AE97" i="10"/>
  <c r="AC97" i="10"/>
  <c r="Y97" i="10"/>
  <c r="W97" i="10"/>
  <c r="S97" i="10"/>
  <c r="Q97" i="10"/>
  <c r="M97" i="10"/>
  <c r="K97" i="10"/>
  <c r="G97" i="10"/>
  <c r="E97" i="10"/>
  <c r="BE81" i="5"/>
  <c r="BD81" i="5"/>
  <c r="BC81" i="5"/>
  <c r="BB81" i="5"/>
  <c r="BA81" i="5"/>
  <c r="AZ81" i="5"/>
  <c r="AW81" i="5"/>
  <c r="AU81" i="5"/>
  <c r="AQ81" i="5"/>
  <c r="AO81" i="5"/>
  <c r="AK81" i="5"/>
  <c r="AI81" i="5"/>
  <c r="AE81" i="5"/>
  <c r="AC81" i="5"/>
  <c r="Y81" i="5"/>
  <c r="W81" i="5"/>
  <c r="S81" i="5"/>
  <c r="Q81" i="5"/>
  <c r="M81" i="5"/>
  <c r="K81" i="5"/>
  <c r="G81" i="5"/>
  <c r="E81" i="5"/>
  <c r="BE80" i="5"/>
  <c r="BD80" i="5"/>
  <c r="BC80" i="5"/>
  <c r="BB80" i="5"/>
  <c r="BA80" i="5"/>
  <c r="AZ80" i="5"/>
  <c r="AW80" i="5"/>
  <c r="AU80" i="5"/>
  <c r="AQ80" i="5"/>
  <c r="AO80" i="5"/>
  <c r="AE80" i="5"/>
  <c r="AC80" i="5"/>
  <c r="Y80" i="5"/>
  <c r="W80" i="5"/>
  <c r="S80" i="5"/>
  <c r="Q80" i="5"/>
  <c r="M80" i="5"/>
  <c r="K80" i="5"/>
  <c r="G80" i="5"/>
  <c r="E80" i="5"/>
  <c r="BE79" i="5"/>
  <c r="BD79" i="5"/>
  <c r="BC79" i="5"/>
  <c r="BB79" i="5"/>
  <c r="BA79" i="5"/>
  <c r="AZ79" i="5"/>
  <c r="AW79" i="5"/>
  <c r="AU79" i="5"/>
  <c r="AQ79" i="5"/>
  <c r="AO79" i="5"/>
  <c r="AK79" i="5"/>
  <c r="AI79" i="5"/>
  <c r="AE79" i="5"/>
  <c r="AC79" i="5"/>
  <c r="Y79" i="5"/>
  <c r="W79" i="5"/>
  <c r="S79" i="5"/>
  <c r="Q79" i="5"/>
  <c r="M79" i="5"/>
  <c r="K79" i="5"/>
  <c r="G79" i="5"/>
  <c r="E79" i="5"/>
  <c r="BE78" i="5"/>
  <c r="BD78" i="5"/>
  <c r="BC78" i="5"/>
  <c r="BB78" i="5"/>
  <c r="BA78" i="5"/>
  <c r="AZ78" i="5"/>
  <c r="AW78" i="5"/>
  <c r="AU78" i="5"/>
  <c r="AQ78" i="5"/>
  <c r="AO78" i="5"/>
  <c r="AK78" i="5"/>
  <c r="AI78" i="5"/>
  <c r="AE78" i="5"/>
  <c r="AC78" i="5"/>
  <c r="Y78" i="5"/>
  <c r="W78" i="5"/>
  <c r="S78" i="5"/>
  <c r="Q78" i="5"/>
  <c r="M78" i="5"/>
  <c r="K78" i="5"/>
  <c r="G78" i="5"/>
  <c r="E78" i="5"/>
  <c r="BE77" i="5"/>
  <c r="BD77" i="5"/>
  <c r="BC77" i="5"/>
  <c r="BB77" i="5"/>
  <c r="BA77" i="5"/>
  <c r="AZ77" i="5"/>
  <c r="AW77" i="5"/>
  <c r="AU77" i="5"/>
  <c r="AQ77" i="5"/>
  <c r="AO77" i="5"/>
  <c r="AK77" i="5"/>
  <c r="AI77" i="5"/>
  <c r="AE77" i="5"/>
  <c r="AC77" i="5"/>
  <c r="Y77" i="5"/>
  <c r="W77" i="5"/>
  <c r="S77" i="5"/>
  <c r="Q77" i="5"/>
  <c r="M77" i="5"/>
  <c r="K77" i="5"/>
  <c r="G77" i="5"/>
  <c r="E77" i="5"/>
  <c r="BE76" i="5"/>
  <c r="BD76" i="5"/>
  <c r="BC76" i="5"/>
  <c r="BB76" i="5"/>
  <c r="BA76" i="5"/>
  <c r="AZ76" i="5"/>
  <c r="AW76" i="5"/>
  <c r="AU76" i="5"/>
  <c r="AQ76" i="5"/>
  <c r="AO76" i="5"/>
  <c r="AK76" i="5"/>
  <c r="AI76" i="5"/>
  <c r="AE76" i="5"/>
  <c r="AC76" i="5"/>
  <c r="Y76" i="5"/>
  <c r="W76" i="5"/>
  <c r="S76" i="5"/>
  <c r="Q76" i="5"/>
  <c r="M76" i="5"/>
  <c r="K76" i="5"/>
  <c r="G76" i="5"/>
  <c r="E76" i="5"/>
  <c r="BE81" i="6"/>
  <c r="BD81" i="6"/>
  <c r="BC81" i="6"/>
  <c r="BB81" i="6"/>
  <c r="BA81" i="6"/>
  <c r="AZ81" i="6"/>
  <c r="AW81" i="6"/>
  <c r="AU81" i="6"/>
  <c r="AQ81" i="6"/>
  <c r="AO81" i="6"/>
  <c r="AK81" i="6"/>
  <c r="AI81" i="6"/>
  <c r="AE81" i="6"/>
  <c r="AC81" i="6"/>
  <c r="Y81" i="6"/>
  <c r="W81" i="6"/>
  <c r="S81" i="6"/>
  <c r="Q81" i="6"/>
  <c r="M81" i="6"/>
  <c r="K81" i="6"/>
  <c r="G81" i="6"/>
  <c r="E81" i="6"/>
  <c r="BE80" i="6"/>
  <c r="BD80" i="6"/>
  <c r="BC80" i="6"/>
  <c r="BB80" i="6"/>
  <c r="BA80" i="6"/>
  <c r="AZ80" i="6"/>
  <c r="AW80" i="6"/>
  <c r="AU80" i="6"/>
  <c r="AQ80" i="6"/>
  <c r="AO80" i="6"/>
  <c r="AE80" i="6"/>
  <c r="AC80" i="6"/>
  <c r="Y80" i="6"/>
  <c r="W80" i="6"/>
  <c r="S80" i="6"/>
  <c r="Q80" i="6"/>
  <c r="M80" i="6"/>
  <c r="K80" i="6"/>
  <c r="G80" i="6"/>
  <c r="E80" i="6"/>
  <c r="BE79" i="6"/>
  <c r="BD79" i="6"/>
  <c r="BC79" i="6"/>
  <c r="BB79" i="6"/>
  <c r="BA79" i="6"/>
  <c r="AZ79" i="6"/>
  <c r="AW79" i="6"/>
  <c r="AU79" i="6"/>
  <c r="AQ79" i="6"/>
  <c r="AO79" i="6"/>
  <c r="AK79" i="6"/>
  <c r="AI79" i="6"/>
  <c r="AE79" i="6"/>
  <c r="AC79" i="6"/>
  <c r="Y79" i="6"/>
  <c r="W79" i="6"/>
  <c r="S79" i="6"/>
  <c r="Q79" i="6"/>
  <c r="M79" i="6"/>
  <c r="K79" i="6"/>
  <c r="G79" i="6"/>
  <c r="E79" i="6"/>
  <c r="BE78" i="6"/>
  <c r="BD78" i="6"/>
  <c r="BC78" i="6"/>
  <c r="BB78" i="6"/>
  <c r="BA78" i="6"/>
  <c r="AZ78" i="6"/>
  <c r="AW78" i="6"/>
  <c r="AU78" i="6"/>
  <c r="AQ78" i="6"/>
  <c r="AO78" i="6"/>
  <c r="AK78" i="6"/>
  <c r="AI78" i="6"/>
  <c r="AE78" i="6"/>
  <c r="AC78" i="6"/>
  <c r="Y78" i="6"/>
  <c r="W78" i="6"/>
  <c r="S78" i="6"/>
  <c r="Q78" i="6"/>
  <c r="M78" i="6"/>
  <c r="K78" i="6"/>
  <c r="G78" i="6"/>
  <c r="E78" i="6"/>
  <c r="BE77" i="6"/>
  <c r="BD77" i="6"/>
  <c r="BC77" i="6"/>
  <c r="BB77" i="6"/>
  <c r="BA77" i="6"/>
  <c r="AZ77" i="6"/>
  <c r="AW77" i="6"/>
  <c r="AU77" i="6"/>
  <c r="AQ77" i="6"/>
  <c r="AO77" i="6"/>
  <c r="AK77" i="6"/>
  <c r="AI77" i="6"/>
  <c r="AE77" i="6"/>
  <c r="AC77" i="6"/>
  <c r="Y77" i="6"/>
  <c r="W77" i="6"/>
  <c r="S77" i="6"/>
  <c r="Q77" i="6"/>
  <c r="M77" i="6"/>
  <c r="K77" i="6"/>
  <c r="G77" i="6"/>
  <c r="E77" i="6"/>
  <c r="BE76" i="6"/>
  <c r="BD76" i="6"/>
  <c r="BC76" i="6"/>
  <c r="BB76" i="6"/>
  <c r="BA76" i="6"/>
  <c r="AZ76" i="6"/>
  <c r="AW76" i="6"/>
  <c r="AU76" i="6"/>
  <c r="AQ76" i="6"/>
  <c r="AO76" i="6"/>
  <c r="AK76" i="6"/>
  <c r="AI76" i="6"/>
  <c r="AE76" i="6"/>
  <c r="AC76" i="6"/>
  <c r="Y76" i="6"/>
  <c r="W76" i="6"/>
  <c r="S76" i="6"/>
  <c r="Q76" i="6"/>
  <c r="M76" i="6"/>
  <c r="K76" i="6"/>
  <c r="G76" i="6"/>
  <c r="E76" i="6"/>
  <c r="BE81" i="11"/>
  <c r="BD81" i="11"/>
  <c r="BC81" i="11"/>
  <c r="BB81" i="11"/>
  <c r="BA81" i="11"/>
  <c r="AZ81" i="11"/>
  <c r="AW81" i="11"/>
  <c r="AU81" i="11"/>
  <c r="AQ81" i="11"/>
  <c r="AO81" i="11"/>
  <c r="AK81" i="11"/>
  <c r="AI81" i="11"/>
  <c r="AE81" i="11"/>
  <c r="AC81" i="11"/>
  <c r="Y81" i="11"/>
  <c r="W81" i="11"/>
  <c r="S81" i="11"/>
  <c r="Q81" i="11"/>
  <c r="M81" i="11"/>
  <c r="K81" i="11"/>
  <c r="G81" i="11"/>
  <c r="E81" i="11"/>
  <c r="BE80" i="11"/>
  <c r="BD80" i="11"/>
  <c r="BC80" i="11"/>
  <c r="BB80" i="11"/>
  <c r="BA80" i="11"/>
  <c r="AZ80" i="11"/>
  <c r="AW80" i="11"/>
  <c r="AU80" i="11"/>
  <c r="AQ80" i="11"/>
  <c r="AO80" i="11"/>
  <c r="AE80" i="11"/>
  <c r="AC80" i="11"/>
  <c r="Y80" i="11"/>
  <c r="W80" i="11"/>
  <c r="S80" i="11"/>
  <c r="Q80" i="11"/>
  <c r="M80" i="11"/>
  <c r="K80" i="11"/>
  <c r="G80" i="11"/>
  <c r="E80" i="11"/>
  <c r="BE79" i="11"/>
  <c r="BD79" i="11"/>
  <c r="BC79" i="11"/>
  <c r="BB79" i="11"/>
  <c r="BA79" i="11"/>
  <c r="AZ79" i="11"/>
  <c r="AW79" i="11"/>
  <c r="AU79" i="11"/>
  <c r="AQ79" i="11"/>
  <c r="AO79" i="11"/>
  <c r="AK79" i="11"/>
  <c r="AI79" i="11"/>
  <c r="AE79" i="11"/>
  <c r="AC79" i="11"/>
  <c r="Y79" i="11"/>
  <c r="W79" i="11"/>
  <c r="S79" i="11"/>
  <c r="Q79" i="11"/>
  <c r="M79" i="11"/>
  <c r="K79" i="11"/>
  <c r="G79" i="11"/>
  <c r="E79" i="11"/>
  <c r="BE78" i="11"/>
  <c r="BD78" i="11"/>
  <c r="BC78" i="11"/>
  <c r="BB78" i="11"/>
  <c r="BA78" i="11"/>
  <c r="AZ78" i="11"/>
  <c r="AW78" i="11"/>
  <c r="AU78" i="11"/>
  <c r="AQ78" i="11"/>
  <c r="AO78" i="11"/>
  <c r="AK78" i="11"/>
  <c r="AI78" i="11"/>
  <c r="AE78" i="11"/>
  <c r="AC78" i="11"/>
  <c r="Y78" i="11"/>
  <c r="W78" i="11"/>
  <c r="S78" i="11"/>
  <c r="Q78" i="11"/>
  <c r="M78" i="11"/>
  <c r="K78" i="11"/>
  <c r="G78" i="11"/>
  <c r="E78" i="11"/>
  <c r="BE77" i="11"/>
  <c r="BD77" i="11"/>
  <c r="BC77" i="11"/>
  <c r="BB77" i="11"/>
  <c r="BA77" i="11"/>
  <c r="AZ77" i="11"/>
  <c r="AW77" i="11"/>
  <c r="AU77" i="11"/>
  <c r="AQ77" i="11"/>
  <c r="AO77" i="11"/>
  <c r="AK77" i="11"/>
  <c r="AI77" i="11"/>
  <c r="AE77" i="11"/>
  <c r="AC77" i="11"/>
  <c r="Y77" i="11"/>
  <c r="W77" i="11"/>
  <c r="S77" i="11"/>
  <c r="Q77" i="11"/>
  <c r="M77" i="11"/>
  <c r="K77" i="11"/>
  <c r="G77" i="11"/>
  <c r="E77" i="11"/>
  <c r="BE76" i="11"/>
  <c r="BD76" i="11"/>
  <c r="BC76" i="11"/>
  <c r="BB76" i="11"/>
  <c r="BA76" i="11"/>
  <c r="AZ76" i="11"/>
  <c r="AW76" i="11"/>
  <c r="AU76" i="11"/>
  <c r="AQ76" i="11"/>
  <c r="AO76" i="11"/>
  <c r="AK76" i="11"/>
  <c r="AI76" i="11"/>
  <c r="AE76" i="11"/>
  <c r="AC76" i="11"/>
  <c r="Y76" i="11"/>
  <c r="W76" i="11"/>
  <c r="S76" i="11"/>
  <c r="Q76" i="11"/>
  <c r="M76" i="11"/>
  <c r="K76" i="11"/>
  <c r="G76" i="11"/>
  <c r="E76" i="11"/>
  <c r="BE81" i="10"/>
  <c r="BD81" i="10"/>
  <c r="BC81" i="10"/>
  <c r="BB81" i="10"/>
  <c r="BA81" i="10"/>
  <c r="AZ81" i="10"/>
  <c r="AW81" i="10"/>
  <c r="AU81" i="10"/>
  <c r="AQ81" i="10"/>
  <c r="AO81" i="10"/>
  <c r="AK81" i="10"/>
  <c r="AI81" i="10"/>
  <c r="AE81" i="10"/>
  <c r="AC81" i="10"/>
  <c r="Y81" i="10"/>
  <c r="W81" i="10"/>
  <c r="S81" i="10"/>
  <c r="Q81" i="10"/>
  <c r="M81" i="10"/>
  <c r="K81" i="10"/>
  <c r="G81" i="10"/>
  <c r="E81" i="10"/>
  <c r="BE80" i="10"/>
  <c r="BD80" i="10"/>
  <c r="BC80" i="10"/>
  <c r="BB80" i="10"/>
  <c r="BA80" i="10"/>
  <c r="AZ80" i="10"/>
  <c r="AW80" i="10"/>
  <c r="AU80" i="10"/>
  <c r="AQ80" i="10"/>
  <c r="AO80" i="10"/>
  <c r="AE80" i="10"/>
  <c r="AC80" i="10"/>
  <c r="Y80" i="10"/>
  <c r="W80" i="10"/>
  <c r="S80" i="10"/>
  <c r="Q80" i="10"/>
  <c r="M80" i="10"/>
  <c r="K80" i="10"/>
  <c r="G80" i="10"/>
  <c r="E80" i="10"/>
  <c r="BE79" i="10"/>
  <c r="BD79" i="10"/>
  <c r="BC79" i="10"/>
  <c r="BB79" i="10"/>
  <c r="BA79" i="10"/>
  <c r="AZ79" i="10"/>
  <c r="AW79" i="10"/>
  <c r="AU79" i="10"/>
  <c r="AQ79" i="10"/>
  <c r="AO79" i="10"/>
  <c r="AK79" i="10"/>
  <c r="AI79" i="10"/>
  <c r="AE79" i="10"/>
  <c r="AC79" i="10"/>
  <c r="Y79" i="10"/>
  <c r="W79" i="10"/>
  <c r="S79" i="10"/>
  <c r="Q79" i="10"/>
  <c r="M79" i="10"/>
  <c r="K79" i="10"/>
  <c r="G79" i="10"/>
  <c r="E79" i="10"/>
  <c r="BE78" i="10"/>
  <c r="BD78" i="10"/>
  <c r="BC78" i="10"/>
  <c r="BB78" i="10"/>
  <c r="BA78" i="10"/>
  <c r="AZ78" i="10"/>
  <c r="AW78" i="10"/>
  <c r="AU78" i="10"/>
  <c r="AQ78" i="10"/>
  <c r="AO78" i="10"/>
  <c r="AK78" i="10"/>
  <c r="AI78" i="10"/>
  <c r="AE78" i="10"/>
  <c r="AC78" i="10"/>
  <c r="Y78" i="10"/>
  <c r="W78" i="10"/>
  <c r="S78" i="10"/>
  <c r="Q78" i="10"/>
  <c r="M78" i="10"/>
  <c r="K78" i="10"/>
  <c r="G78" i="10"/>
  <c r="E78" i="10"/>
  <c r="BE77" i="10"/>
  <c r="BD77" i="10"/>
  <c r="BC77" i="10"/>
  <c r="BB77" i="10"/>
  <c r="BA77" i="10"/>
  <c r="AZ77" i="10"/>
  <c r="AW77" i="10"/>
  <c r="AU77" i="10"/>
  <c r="AQ77" i="10"/>
  <c r="AO77" i="10"/>
  <c r="AK77" i="10"/>
  <c r="AI77" i="10"/>
  <c r="AE77" i="10"/>
  <c r="AC77" i="10"/>
  <c r="Y77" i="10"/>
  <c r="W77" i="10"/>
  <c r="S77" i="10"/>
  <c r="Q77" i="10"/>
  <c r="M77" i="10"/>
  <c r="K77" i="10"/>
  <c r="G77" i="10"/>
  <c r="E77" i="10"/>
  <c r="BE76" i="10"/>
  <c r="BD76" i="10"/>
  <c r="BC76" i="10"/>
  <c r="BB76" i="10"/>
  <c r="BA76" i="10"/>
  <c r="AZ76" i="10"/>
  <c r="AW76" i="10"/>
  <c r="AU76" i="10"/>
  <c r="AQ76" i="10"/>
  <c r="AO76" i="10"/>
  <c r="AK76" i="10"/>
  <c r="AI76" i="10"/>
  <c r="AE76" i="10"/>
  <c r="AC76" i="10"/>
  <c r="Y76" i="10"/>
  <c r="W76" i="10"/>
  <c r="S76" i="10"/>
  <c r="Q76" i="10"/>
  <c r="M76" i="10"/>
  <c r="K76" i="10"/>
  <c r="G76" i="10"/>
  <c r="E76" i="10"/>
  <c r="BE73" i="5"/>
  <c r="BD73" i="5"/>
  <c r="BC73" i="5"/>
  <c r="BB73" i="5"/>
  <c r="BA73" i="5"/>
  <c r="AZ73" i="5"/>
  <c r="AW73" i="5"/>
  <c r="AU73" i="5"/>
  <c r="AQ73" i="5"/>
  <c r="AO73" i="5"/>
  <c r="AK73" i="5"/>
  <c r="AI73" i="5"/>
  <c r="AE73" i="5"/>
  <c r="AC73" i="5"/>
  <c r="Y73" i="5"/>
  <c r="W73" i="5"/>
  <c r="S73" i="5"/>
  <c r="Q73" i="5"/>
  <c r="M73" i="5"/>
  <c r="K73" i="5"/>
  <c r="G73" i="5"/>
  <c r="E73" i="5"/>
  <c r="BE72" i="5"/>
  <c r="BD72" i="5"/>
  <c r="BC72" i="5"/>
  <c r="BB72" i="5"/>
  <c r="BA72" i="5"/>
  <c r="AZ72" i="5"/>
  <c r="AQ72" i="5"/>
  <c r="AO72" i="5"/>
  <c r="AK72" i="5"/>
  <c r="AI72" i="5"/>
  <c r="AE72" i="5"/>
  <c r="AC72" i="5"/>
  <c r="Y72" i="5"/>
  <c r="W72" i="5"/>
  <c r="S72" i="5"/>
  <c r="Q72" i="5"/>
  <c r="M72" i="5"/>
  <c r="K72" i="5"/>
  <c r="G72" i="5"/>
  <c r="E72" i="5"/>
  <c r="BE71" i="5"/>
  <c r="BD71" i="5"/>
  <c r="BC71" i="5"/>
  <c r="BB71" i="5"/>
  <c r="BA71" i="5"/>
  <c r="AZ71" i="5"/>
  <c r="AQ71" i="5"/>
  <c r="AO71" i="5"/>
  <c r="AK71" i="5"/>
  <c r="AI71" i="5"/>
  <c r="AE71" i="5"/>
  <c r="AC71" i="5"/>
  <c r="Y71" i="5"/>
  <c r="W71" i="5"/>
  <c r="S71" i="5"/>
  <c r="Q71" i="5"/>
  <c r="M71" i="5"/>
  <c r="K71" i="5"/>
  <c r="G71" i="5"/>
  <c r="E71" i="5"/>
  <c r="BE70" i="5"/>
  <c r="BD70" i="5"/>
  <c r="BC70" i="5"/>
  <c r="BB70" i="5"/>
  <c r="BA70" i="5"/>
  <c r="AZ70" i="5"/>
  <c r="AK70" i="5"/>
  <c r="AI70" i="5"/>
  <c r="AE70" i="5"/>
  <c r="AC70" i="5"/>
  <c r="Y70" i="5"/>
  <c r="W70" i="5"/>
  <c r="S70" i="5"/>
  <c r="Q70" i="5"/>
  <c r="M70" i="5"/>
  <c r="K70" i="5"/>
  <c r="G70" i="5"/>
  <c r="E70" i="5"/>
  <c r="BE69" i="5"/>
  <c r="BD69" i="5"/>
  <c r="BC69" i="5"/>
  <c r="BB69" i="5"/>
  <c r="BA69" i="5"/>
  <c r="AZ69" i="5"/>
  <c r="AK69" i="5"/>
  <c r="AI69" i="5"/>
  <c r="AE69" i="5"/>
  <c r="AC69" i="5"/>
  <c r="Y69" i="5"/>
  <c r="W69" i="5"/>
  <c r="S69" i="5"/>
  <c r="Q69" i="5"/>
  <c r="M69" i="5"/>
  <c r="K69" i="5"/>
  <c r="G69" i="5"/>
  <c r="E69" i="5"/>
  <c r="BE68" i="5"/>
  <c r="BD68" i="5"/>
  <c r="BC68" i="5"/>
  <c r="BB68" i="5"/>
  <c r="BA68" i="5"/>
  <c r="AZ68" i="5"/>
  <c r="AK68" i="5"/>
  <c r="AI68" i="5"/>
  <c r="AE68" i="5"/>
  <c r="AC68" i="5"/>
  <c r="Y68" i="5"/>
  <c r="W68" i="5"/>
  <c r="S68" i="5"/>
  <c r="Q68" i="5"/>
  <c r="M68" i="5"/>
  <c r="K68" i="5"/>
  <c r="G68" i="5"/>
  <c r="E68" i="5"/>
  <c r="BE73" i="6"/>
  <c r="BD73" i="6"/>
  <c r="BC73" i="6"/>
  <c r="BB73" i="6"/>
  <c r="BA73" i="6"/>
  <c r="AZ73" i="6"/>
  <c r="AW73" i="6"/>
  <c r="AU73" i="6"/>
  <c r="AQ73" i="6"/>
  <c r="AO73" i="6"/>
  <c r="AK73" i="6"/>
  <c r="AI73" i="6"/>
  <c r="AE73" i="6"/>
  <c r="AC73" i="6"/>
  <c r="Y73" i="6"/>
  <c r="W73" i="6"/>
  <c r="S73" i="6"/>
  <c r="Q73" i="6"/>
  <c r="M73" i="6"/>
  <c r="K73" i="6"/>
  <c r="G73" i="6"/>
  <c r="E73" i="6"/>
  <c r="BE72" i="6"/>
  <c r="BD72" i="6"/>
  <c r="BC72" i="6"/>
  <c r="BB72" i="6"/>
  <c r="BA72" i="6"/>
  <c r="AZ72" i="6"/>
  <c r="AQ72" i="6"/>
  <c r="AO72" i="6"/>
  <c r="AK72" i="6"/>
  <c r="AI72" i="6"/>
  <c r="AE72" i="6"/>
  <c r="AC72" i="6"/>
  <c r="Y72" i="6"/>
  <c r="W72" i="6"/>
  <c r="S72" i="6"/>
  <c r="Q72" i="6"/>
  <c r="M72" i="6"/>
  <c r="K72" i="6"/>
  <c r="G72" i="6"/>
  <c r="E72" i="6"/>
  <c r="BE71" i="6"/>
  <c r="BD71" i="6"/>
  <c r="BC71" i="6"/>
  <c r="BB71" i="6"/>
  <c r="BA71" i="6"/>
  <c r="AZ71" i="6"/>
  <c r="AQ71" i="6"/>
  <c r="AO71" i="6"/>
  <c r="AK71" i="6"/>
  <c r="AI71" i="6"/>
  <c r="AE71" i="6"/>
  <c r="AC71" i="6"/>
  <c r="Y71" i="6"/>
  <c r="W71" i="6"/>
  <c r="S71" i="6"/>
  <c r="Q71" i="6"/>
  <c r="M71" i="6"/>
  <c r="K71" i="6"/>
  <c r="G71" i="6"/>
  <c r="E71" i="6"/>
  <c r="BE70" i="6"/>
  <c r="BD70" i="6"/>
  <c r="BC70" i="6"/>
  <c r="BB70" i="6"/>
  <c r="BA70" i="6"/>
  <c r="AZ70" i="6"/>
  <c r="AK70" i="6"/>
  <c r="AI70" i="6"/>
  <c r="AE70" i="6"/>
  <c r="AC70" i="6"/>
  <c r="Y70" i="6"/>
  <c r="W70" i="6"/>
  <c r="S70" i="6"/>
  <c r="Q70" i="6"/>
  <c r="M70" i="6"/>
  <c r="K70" i="6"/>
  <c r="G70" i="6"/>
  <c r="E70" i="6"/>
  <c r="BE69" i="6"/>
  <c r="BD69" i="6"/>
  <c r="BC69" i="6"/>
  <c r="BB69" i="6"/>
  <c r="BA69" i="6"/>
  <c r="AZ69" i="6"/>
  <c r="AK69" i="6"/>
  <c r="AI69" i="6"/>
  <c r="AE69" i="6"/>
  <c r="AC69" i="6"/>
  <c r="Y69" i="6"/>
  <c r="W69" i="6"/>
  <c r="S69" i="6"/>
  <c r="Q69" i="6"/>
  <c r="M69" i="6"/>
  <c r="K69" i="6"/>
  <c r="G69" i="6"/>
  <c r="E69" i="6"/>
  <c r="BE68" i="6"/>
  <c r="BD68" i="6"/>
  <c r="BC68" i="6"/>
  <c r="BB68" i="6"/>
  <c r="BA68" i="6"/>
  <c r="AZ68" i="6"/>
  <c r="AK68" i="6"/>
  <c r="AI68" i="6"/>
  <c r="AE68" i="6"/>
  <c r="AC68" i="6"/>
  <c r="Y68" i="6"/>
  <c r="W68" i="6"/>
  <c r="S68" i="6"/>
  <c r="Q68" i="6"/>
  <c r="M68" i="6"/>
  <c r="K68" i="6"/>
  <c r="G68" i="6"/>
  <c r="E68" i="6"/>
  <c r="BE73" i="11"/>
  <c r="BD73" i="11"/>
  <c r="BC73" i="11"/>
  <c r="BB73" i="11"/>
  <c r="BA73" i="11"/>
  <c r="AZ73" i="11"/>
  <c r="AW73" i="11"/>
  <c r="AU73" i="11"/>
  <c r="AQ73" i="11"/>
  <c r="AO73" i="11"/>
  <c r="AK73" i="11"/>
  <c r="AI73" i="11"/>
  <c r="AE73" i="11"/>
  <c r="AC73" i="11"/>
  <c r="Y73" i="11"/>
  <c r="W73" i="11"/>
  <c r="S73" i="11"/>
  <c r="Q73" i="11"/>
  <c r="M73" i="11"/>
  <c r="K73" i="11"/>
  <c r="G73" i="11"/>
  <c r="E73" i="11"/>
  <c r="BE72" i="11"/>
  <c r="BD72" i="11"/>
  <c r="BC72" i="11"/>
  <c r="BB72" i="11"/>
  <c r="BA72" i="11"/>
  <c r="AZ72" i="11"/>
  <c r="AQ72" i="11"/>
  <c r="AO72" i="11"/>
  <c r="AK72" i="11"/>
  <c r="AI72" i="11"/>
  <c r="AE72" i="11"/>
  <c r="AC72" i="11"/>
  <c r="Y72" i="11"/>
  <c r="W72" i="11"/>
  <c r="S72" i="11"/>
  <c r="Q72" i="11"/>
  <c r="M72" i="11"/>
  <c r="K72" i="11"/>
  <c r="G72" i="11"/>
  <c r="E72" i="11"/>
  <c r="BE71" i="11"/>
  <c r="BD71" i="11"/>
  <c r="BC71" i="11"/>
  <c r="BB71" i="11"/>
  <c r="BA71" i="11"/>
  <c r="AZ71" i="11"/>
  <c r="AQ71" i="11"/>
  <c r="AO71" i="11"/>
  <c r="AK71" i="11"/>
  <c r="AI71" i="11"/>
  <c r="AE71" i="11"/>
  <c r="AC71" i="11"/>
  <c r="Y71" i="11"/>
  <c r="W71" i="11"/>
  <c r="S71" i="11"/>
  <c r="Q71" i="11"/>
  <c r="M71" i="11"/>
  <c r="K71" i="11"/>
  <c r="G71" i="11"/>
  <c r="E71" i="11"/>
  <c r="BE70" i="11"/>
  <c r="BD70" i="11"/>
  <c r="BC70" i="11"/>
  <c r="BB70" i="11"/>
  <c r="BA70" i="11"/>
  <c r="AZ70" i="11"/>
  <c r="AK70" i="11"/>
  <c r="AI70" i="11"/>
  <c r="AE70" i="11"/>
  <c r="AC70" i="11"/>
  <c r="Y70" i="11"/>
  <c r="W70" i="11"/>
  <c r="S70" i="11"/>
  <c r="Q70" i="11"/>
  <c r="M70" i="11"/>
  <c r="K70" i="11"/>
  <c r="G70" i="11"/>
  <c r="E70" i="11"/>
  <c r="BE69" i="11"/>
  <c r="BD69" i="11"/>
  <c r="BC69" i="11"/>
  <c r="BB69" i="11"/>
  <c r="BA69" i="11"/>
  <c r="AZ69" i="11"/>
  <c r="AK69" i="11"/>
  <c r="AI69" i="11"/>
  <c r="AE69" i="11"/>
  <c r="AC69" i="11"/>
  <c r="Y69" i="11"/>
  <c r="W69" i="11"/>
  <c r="S69" i="11"/>
  <c r="Q69" i="11"/>
  <c r="M69" i="11"/>
  <c r="K69" i="11"/>
  <c r="G69" i="11"/>
  <c r="E69" i="11"/>
  <c r="BE68" i="11"/>
  <c r="BD68" i="11"/>
  <c r="BC68" i="11"/>
  <c r="BB68" i="11"/>
  <c r="BA68" i="11"/>
  <c r="AZ68" i="11"/>
  <c r="AK68" i="11"/>
  <c r="AI68" i="11"/>
  <c r="AE68" i="11"/>
  <c r="AC68" i="11"/>
  <c r="Y68" i="11"/>
  <c r="W68" i="11"/>
  <c r="S68" i="11"/>
  <c r="Q68" i="11"/>
  <c r="M68" i="11"/>
  <c r="K68" i="11"/>
  <c r="G68" i="11"/>
  <c r="E68" i="11"/>
  <c r="BE73" i="10"/>
  <c r="BD73" i="10"/>
  <c r="BC73" i="10"/>
  <c r="BB73" i="10"/>
  <c r="BA73" i="10"/>
  <c r="AZ73" i="10"/>
  <c r="AW73" i="10"/>
  <c r="AU73" i="10"/>
  <c r="AQ73" i="10"/>
  <c r="AO73" i="10"/>
  <c r="AK73" i="10"/>
  <c r="AI73" i="10"/>
  <c r="AE73" i="10"/>
  <c r="AC73" i="10"/>
  <c r="Y73" i="10"/>
  <c r="W73" i="10"/>
  <c r="S73" i="10"/>
  <c r="Q73" i="10"/>
  <c r="M73" i="10"/>
  <c r="K73" i="10"/>
  <c r="G73" i="10"/>
  <c r="E73" i="10"/>
  <c r="BE72" i="10"/>
  <c r="BD72" i="10"/>
  <c r="BC72" i="10"/>
  <c r="BB72" i="10"/>
  <c r="BA72" i="10"/>
  <c r="AZ72" i="10"/>
  <c r="AQ72" i="10"/>
  <c r="AO72" i="10"/>
  <c r="AK72" i="10"/>
  <c r="AI72" i="10"/>
  <c r="AE72" i="10"/>
  <c r="AC72" i="10"/>
  <c r="Y72" i="10"/>
  <c r="W72" i="10"/>
  <c r="S72" i="10"/>
  <c r="Q72" i="10"/>
  <c r="M72" i="10"/>
  <c r="K72" i="10"/>
  <c r="G72" i="10"/>
  <c r="E72" i="10"/>
  <c r="BE71" i="10"/>
  <c r="BD71" i="10"/>
  <c r="BC71" i="10"/>
  <c r="BB71" i="10"/>
  <c r="BA71" i="10"/>
  <c r="AZ71" i="10"/>
  <c r="AQ71" i="10"/>
  <c r="AO71" i="10"/>
  <c r="AK71" i="10"/>
  <c r="AI71" i="10"/>
  <c r="AE71" i="10"/>
  <c r="AC71" i="10"/>
  <c r="Y71" i="10"/>
  <c r="W71" i="10"/>
  <c r="S71" i="10"/>
  <c r="Q71" i="10"/>
  <c r="M71" i="10"/>
  <c r="K71" i="10"/>
  <c r="G71" i="10"/>
  <c r="E71" i="10"/>
  <c r="BE70" i="10"/>
  <c r="BD70" i="10"/>
  <c r="BC70" i="10"/>
  <c r="BB70" i="10"/>
  <c r="BA70" i="10"/>
  <c r="AZ70" i="10"/>
  <c r="AK70" i="10"/>
  <c r="AI70" i="10"/>
  <c r="AE70" i="10"/>
  <c r="AC70" i="10"/>
  <c r="Y70" i="10"/>
  <c r="W70" i="10"/>
  <c r="S70" i="10"/>
  <c r="Q70" i="10"/>
  <c r="M70" i="10"/>
  <c r="K70" i="10"/>
  <c r="G70" i="10"/>
  <c r="E70" i="10"/>
  <c r="BE69" i="10"/>
  <c r="BD69" i="10"/>
  <c r="BC69" i="10"/>
  <c r="BB69" i="10"/>
  <c r="BA69" i="10"/>
  <c r="AZ69" i="10"/>
  <c r="AK69" i="10"/>
  <c r="AI69" i="10"/>
  <c r="AE69" i="10"/>
  <c r="AC69" i="10"/>
  <c r="Y69" i="10"/>
  <c r="W69" i="10"/>
  <c r="S69" i="10"/>
  <c r="Q69" i="10"/>
  <c r="M69" i="10"/>
  <c r="K69" i="10"/>
  <c r="G69" i="10"/>
  <c r="E69" i="10"/>
  <c r="BE68" i="10"/>
  <c r="BD68" i="10"/>
  <c r="BC68" i="10"/>
  <c r="BB68" i="10"/>
  <c r="BA68" i="10"/>
  <c r="AZ68" i="10"/>
  <c r="AK68" i="10"/>
  <c r="AI68" i="10"/>
  <c r="AE68" i="10"/>
  <c r="AC68" i="10"/>
  <c r="Y68" i="10"/>
  <c r="W68" i="10"/>
  <c r="S68" i="10"/>
  <c r="Q68" i="10"/>
  <c r="M68" i="10"/>
  <c r="K68" i="10"/>
  <c r="G68" i="10"/>
  <c r="E68" i="10"/>
  <c r="BE51" i="5"/>
  <c r="BD51" i="5"/>
  <c r="BC51" i="5"/>
  <c r="BB51" i="5"/>
  <c r="BA51" i="5"/>
  <c r="AZ51" i="5"/>
  <c r="AW51" i="5"/>
  <c r="AU51" i="5"/>
  <c r="AQ51" i="5"/>
  <c r="AO51" i="5"/>
  <c r="AK51" i="5"/>
  <c r="AI51" i="5"/>
  <c r="AE51" i="5"/>
  <c r="AC51" i="5"/>
  <c r="Y51" i="5"/>
  <c r="W51" i="5"/>
  <c r="S51" i="5"/>
  <c r="Q51" i="5"/>
  <c r="M51" i="5"/>
  <c r="K51" i="5"/>
  <c r="G51" i="5"/>
  <c r="E51" i="5"/>
  <c r="BE51" i="6"/>
  <c r="BD51" i="6"/>
  <c r="BC51" i="6"/>
  <c r="BB51" i="6"/>
  <c r="BA51" i="6"/>
  <c r="AZ51" i="6"/>
  <c r="AW51" i="6"/>
  <c r="AU51" i="6"/>
  <c r="AQ51" i="6"/>
  <c r="AO51" i="6"/>
  <c r="AK51" i="6"/>
  <c r="AI51" i="6"/>
  <c r="AE51" i="6"/>
  <c r="AC51" i="6"/>
  <c r="Y51" i="6"/>
  <c r="W51" i="6"/>
  <c r="S51" i="6"/>
  <c r="Q51" i="6"/>
  <c r="M51" i="6"/>
  <c r="K51" i="6"/>
  <c r="G51" i="6"/>
  <c r="E51" i="6"/>
  <c r="BE51" i="11"/>
  <c r="BD51" i="11"/>
  <c r="BC51" i="11"/>
  <c r="BB51" i="11"/>
  <c r="BA51" i="11"/>
  <c r="AZ51" i="11"/>
  <c r="AW51" i="11"/>
  <c r="AU51" i="11"/>
  <c r="AQ51" i="11"/>
  <c r="AO51" i="11"/>
  <c r="AK51" i="11"/>
  <c r="AI51" i="11"/>
  <c r="AE51" i="11"/>
  <c r="AC51" i="11"/>
  <c r="Y51" i="11"/>
  <c r="W51" i="11"/>
  <c r="S51" i="11"/>
  <c r="Q51" i="11"/>
  <c r="M51" i="11"/>
  <c r="K51" i="11"/>
  <c r="G51" i="11"/>
  <c r="E51" i="11"/>
  <c r="BE51" i="10"/>
  <c r="BD51" i="10"/>
  <c r="BC51" i="10"/>
  <c r="BB51" i="10"/>
  <c r="BA51" i="10"/>
  <c r="AZ51" i="10"/>
  <c r="AW51" i="10"/>
  <c r="AU51" i="10"/>
  <c r="AQ51" i="10"/>
  <c r="AO51" i="10"/>
  <c r="AK51" i="10"/>
  <c r="AI51" i="10"/>
  <c r="AE51" i="10"/>
  <c r="AC51" i="10"/>
  <c r="Y51" i="10"/>
  <c r="W51" i="10"/>
  <c r="S51" i="10"/>
  <c r="Q51" i="10"/>
  <c r="M51" i="10"/>
  <c r="K51" i="10"/>
  <c r="G51" i="10"/>
  <c r="E51" i="10"/>
  <c r="BE44" i="5"/>
  <c r="BD44" i="5"/>
  <c r="BC44" i="5"/>
  <c r="BB44" i="5"/>
  <c r="BA44" i="5"/>
  <c r="AZ44" i="5"/>
  <c r="AW44" i="5"/>
  <c r="AU44" i="5"/>
  <c r="AQ44" i="5"/>
  <c r="AO44" i="5"/>
  <c r="AK44" i="5"/>
  <c r="AI44" i="5"/>
  <c r="AE44" i="5"/>
  <c r="AC44" i="5"/>
  <c r="Y44" i="5"/>
  <c r="W44" i="5"/>
  <c r="S44" i="5"/>
  <c r="Q44" i="5"/>
  <c r="M44" i="5"/>
  <c r="K44" i="5"/>
  <c r="G44" i="5"/>
  <c r="E44" i="5"/>
  <c r="BE43" i="5"/>
  <c r="BD43" i="5"/>
  <c r="BC43" i="5"/>
  <c r="BB43" i="5"/>
  <c r="BA43" i="5"/>
  <c r="AZ43" i="5"/>
  <c r="S43" i="5"/>
  <c r="Q43" i="5"/>
  <c r="M43" i="5"/>
  <c r="K43" i="5"/>
  <c r="G43" i="5"/>
  <c r="E43" i="5"/>
  <c r="BE42" i="5"/>
  <c r="BD42" i="5"/>
  <c r="BC42" i="5"/>
  <c r="BB42" i="5"/>
  <c r="BA42" i="5"/>
  <c r="AZ42" i="5"/>
  <c r="AW42" i="5"/>
  <c r="AU42" i="5"/>
  <c r="AQ42" i="5"/>
  <c r="AO42" i="5"/>
  <c r="AK42" i="5"/>
  <c r="AI42" i="5"/>
  <c r="AE42" i="5"/>
  <c r="AC42" i="5"/>
  <c r="Y42" i="5"/>
  <c r="W42" i="5"/>
  <c r="S42" i="5"/>
  <c r="Q42" i="5"/>
  <c r="M42" i="5"/>
  <c r="K42" i="5"/>
  <c r="G42" i="5"/>
  <c r="E42" i="5"/>
  <c r="BE44" i="6"/>
  <c r="BD44" i="6"/>
  <c r="BC44" i="6"/>
  <c r="BB44" i="6"/>
  <c r="BA44" i="6"/>
  <c r="AZ44" i="6"/>
  <c r="AW44" i="6"/>
  <c r="AU44" i="6"/>
  <c r="AQ44" i="6"/>
  <c r="AO44" i="6"/>
  <c r="AK44" i="6"/>
  <c r="AI44" i="6"/>
  <c r="AE44" i="6"/>
  <c r="AC44" i="6"/>
  <c r="Y44" i="6"/>
  <c r="W44" i="6"/>
  <c r="S44" i="6"/>
  <c r="Q44" i="6"/>
  <c r="M44" i="6"/>
  <c r="K44" i="6"/>
  <c r="G44" i="6"/>
  <c r="E44" i="6"/>
  <c r="BE43" i="6"/>
  <c r="BD43" i="6"/>
  <c r="BC43" i="6"/>
  <c r="BB43" i="6"/>
  <c r="BA43" i="6"/>
  <c r="AZ43" i="6"/>
  <c r="S43" i="6"/>
  <c r="Q43" i="6"/>
  <c r="M43" i="6"/>
  <c r="K43" i="6"/>
  <c r="G43" i="6"/>
  <c r="E43" i="6"/>
  <c r="BE42" i="6"/>
  <c r="BD42" i="6"/>
  <c r="BC42" i="6"/>
  <c r="BB42" i="6"/>
  <c r="BA42" i="6"/>
  <c r="AZ42" i="6"/>
  <c r="AW42" i="6"/>
  <c r="AU42" i="6"/>
  <c r="AQ42" i="6"/>
  <c r="AO42" i="6"/>
  <c r="AK42" i="6"/>
  <c r="AI42" i="6"/>
  <c r="AE42" i="6"/>
  <c r="AC42" i="6"/>
  <c r="Y42" i="6"/>
  <c r="W42" i="6"/>
  <c r="S42" i="6"/>
  <c r="Q42" i="6"/>
  <c r="M42" i="6"/>
  <c r="K42" i="6"/>
  <c r="G42" i="6"/>
  <c r="E42" i="6"/>
  <c r="BE44" i="11"/>
  <c r="BD44" i="11"/>
  <c r="BC44" i="11"/>
  <c r="BB44" i="11"/>
  <c r="BA44" i="11"/>
  <c r="AZ44" i="11"/>
  <c r="AW44" i="11"/>
  <c r="AU44" i="11"/>
  <c r="AQ44" i="11"/>
  <c r="AO44" i="11"/>
  <c r="AK44" i="11"/>
  <c r="AI44" i="11"/>
  <c r="AE44" i="11"/>
  <c r="AC44" i="11"/>
  <c r="Y44" i="11"/>
  <c r="W44" i="11"/>
  <c r="S44" i="11"/>
  <c r="Q44" i="11"/>
  <c r="M44" i="11"/>
  <c r="K44" i="11"/>
  <c r="G44" i="11"/>
  <c r="E44" i="11"/>
  <c r="BE43" i="11"/>
  <c r="BD43" i="11"/>
  <c r="BC43" i="11"/>
  <c r="BB43" i="11"/>
  <c r="BA43" i="11"/>
  <c r="AZ43" i="11"/>
  <c r="S43" i="11"/>
  <c r="Q43" i="11"/>
  <c r="M43" i="11"/>
  <c r="K43" i="11"/>
  <c r="G43" i="11"/>
  <c r="E43" i="11"/>
  <c r="BE42" i="11"/>
  <c r="BD42" i="11"/>
  <c r="BC42" i="11"/>
  <c r="BB42" i="11"/>
  <c r="BA42" i="11"/>
  <c r="AZ42" i="11"/>
  <c r="AW42" i="11"/>
  <c r="AU42" i="11"/>
  <c r="AQ42" i="11"/>
  <c r="AO42" i="11"/>
  <c r="AK42" i="11"/>
  <c r="AI42" i="11"/>
  <c r="AE42" i="11"/>
  <c r="AC42" i="11"/>
  <c r="Y42" i="11"/>
  <c r="W42" i="11"/>
  <c r="S42" i="11"/>
  <c r="Q42" i="11"/>
  <c r="M42" i="11"/>
  <c r="K42" i="11"/>
  <c r="G42" i="11"/>
  <c r="E42" i="11"/>
  <c r="BE44" i="10"/>
  <c r="BD44" i="10"/>
  <c r="BC44" i="10"/>
  <c r="BB44" i="10"/>
  <c r="BA44" i="10"/>
  <c r="AZ44" i="10"/>
  <c r="AW44" i="10"/>
  <c r="AU44" i="10"/>
  <c r="AQ44" i="10"/>
  <c r="AO44" i="10"/>
  <c r="AK44" i="10"/>
  <c r="AI44" i="10"/>
  <c r="AE44" i="10"/>
  <c r="AC44" i="10"/>
  <c r="Y44" i="10"/>
  <c r="W44" i="10"/>
  <c r="S44" i="10"/>
  <c r="Q44" i="10"/>
  <c r="K44" i="10"/>
  <c r="G44" i="10"/>
  <c r="E44" i="10"/>
  <c r="BE43" i="10"/>
  <c r="BD43" i="10"/>
  <c r="BC43" i="10"/>
  <c r="BB43" i="10"/>
  <c r="BA43" i="10"/>
  <c r="AZ43" i="10"/>
  <c r="S43" i="10"/>
  <c r="Q43" i="10"/>
  <c r="M43" i="10"/>
  <c r="K43" i="10"/>
  <c r="G43" i="10"/>
  <c r="E43" i="10"/>
  <c r="BE42" i="10"/>
  <c r="BD42" i="10"/>
  <c r="BC42" i="10"/>
  <c r="BB42" i="10"/>
  <c r="BA42" i="10"/>
  <c r="AZ42" i="10"/>
  <c r="AW42" i="10"/>
  <c r="AU42" i="10"/>
  <c r="AQ42" i="10"/>
  <c r="AO42" i="10"/>
  <c r="AK42" i="10"/>
  <c r="AI42" i="10"/>
  <c r="AE42" i="10"/>
  <c r="AC42" i="10"/>
  <c r="Y42" i="10"/>
  <c r="W42" i="10"/>
  <c r="S42" i="10"/>
  <c r="Q42" i="10"/>
  <c r="M42" i="10"/>
  <c r="K42" i="10"/>
  <c r="G42" i="10"/>
  <c r="E42" i="10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F21" i="11"/>
  <c r="D21" i="11"/>
  <c r="BE20" i="11"/>
  <c r="BD20" i="11"/>
  <c r="BC20" i="11"/>
  <c r="BB20" i="11"/>
  <c r="BA20" i="11"/>
  <c r="AZ20" i="11"/>
  <c r="AK20" i="11"/>
  <c r="AI20" i="11"/>
  <c r="AE20" i="11"/>
  <c r="AC20" i="11"/>
  <c r="S20" i="11"/>
  <c r="Q20" i="11"/>
  <c r="BE19" i="11"/>
  <c r="BD19" i="11"/>
  <c r="BC19" i="11"/>
  <c r="BB19" i="11"/>
  <c r="BA19" i="11"/>
  <c r="AZ19" i="11"/>
  <c r="AW19" i="11"/>
  <c r="AU19" i="11"/>
  <c r="AQ19" i="11"/>
  <c r="AO19" i="11"/>
  <c r="AK19" i="11"/>
  <c r="AI19" i="11"/>
  <c r="AE19" i="11"/>
  <c r="AC19" i="11"/>
  <c r="Y19" i="11"/>
  <c r="W19" i="11"/>
  <c r="S19" i="11"/>
  <c r="Q19" i="11"/>
  <c r="M19" i="11"/>
  <c r="K19" i="11"/>
  <c r="G19" i="11"/>
  <c r="E19" i="11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F21" i="6"/>
  <c r="D21" i="6"/>
  <c r="BE20" i="6"/>
  <c r="BD20" i="6"/>
  <c r="BC20" i="6"/>
  <c r="BB20" i="6"/>
  <c r="BA20" i="6"/>
  <c r="AZ20" i="6"/>
  <c r="AK20" i="6"/>
  <c r="AI20" i="6"/>
  <c r="AE20" i="6"/>
  <c r="AC20" i="6"/>
  <c r="S20" i="6"/>
  <c r="Q20" i="6"/>
  <c r="BE19" i="6"/>
  <c r="BD19" i="6"/>
  <c r="BC19" i="6"/>
  <c r="BB19" i="6"/>
  <c r="BA19" i="6"/>
  <c r="AZ19" i="6"/>
  <c r="AW19" i="6"/>
  <c r="AU19" i="6"/>
  <c r="AQ19" i="6"/>
  <c r="AO19" i="6"/>
  <c r="AK19" i="6"/>
  <c r="AI19" i="6"/>
  <c r="AE19" i="6"/>
  <c r="AC19" i="6"/>
  <c r="Y19" i="6"/>
  <c r="W19" i="6"/>
  <c r="S19" i="6"/>
  <c r="Q19" i="6"/>
  <c r="M19" i="6"/>
  <c r="K19" i="6"/>
  <c r="G19" i="6"/>
  <c r="E19" i="6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F21" i="5"/>
  <c r="D21" i="5"/>
  <c r="BE20" i="5"/>
  <c r="BD20" i="5"/>
  <c r="BC20" i="5"/>
  <c r="BB20" i="5"/>
  <c r="BA20" i="5"/>
  <c r="AZ20" i="5"/>
  <c r="AK20" i="5"/>
  <c r="AI20" i="5"/>
  <c r="AE20" i="5"/>
  <c r="AC20" i="5"/>
  <c r="S20" i="5"/>
  <c r="Q20" i="5"/>
  <c r="BE19" i="5"/>
  <c r="BD19" i="5"/>
  <c r="BC19" i="5"/>
  <c r="BB19" i="5"/>
  <c r="BA19" i="5"/>
  <c r="AZ19" i="5"/>
  <c r="AW19" i="5"/>
  <c r="AU19" i="5"/>
  <c r="AQ19" i="5"/>
  <c r="AO19" i="5"/>
  <c r="AK19" i="5"/>
  <c r="AI19" i="5"/>
  <c r="AE19" i="5"/>
  <c r="AC19" i="5"/>
  <c r="Y19" i="5"/>
  <c r="W19" i="5"/>
  <c r="S19" i="5"/>
  <c r="Q19" i="5"/>
  <c r="M19" i="5"/>
  <c r="K19" i="5"/>
  <c r="G19" i="5"/>
  <c r="E19" i="5"/>
  <c r="BE32" i="5"/>
  <c r="BD32" i="5"/>
  <c r="BC32" i="5"/>
  <c r="BB32" i="5"/>
  <c r="BA32" i="5"/>
  <c r="AZ32" i="5"/>
  <c r="AW32" i="5"/>
  <c r="AU32" i="5"/>
  <c r="AQ32" i="5"/>
  <c r="AO32" i="5"/>
  <c r="AK32" i="5"/>
  <c r="AI32" i="5"/>
  <c r="AE32" i="5"/>
  <c r="AC32" i="5"/>
  <c r="Y32" i="5"/>
  <c r="W32" i="5"/>
  <c r="S32" i="5"/>
  <c r="Q32" i="5"/>
  <c r="M32" i="5"/>
  <c r="K32" i="5"/>
  <c r="G32" i="5"/>
  <c r="E32" i="5"/>
  <c r="BE32" i="6"/>
  <c r="BD32" i="6"/>
  <c r="BC32" i="6"/>
  <c r="BB32" i="6"/>
  <c r="BA32" i="6"/>
  <c r="AZ32" i="6"/>
  <c r="AW32" i="6"/>
  <c r="AU32" i="6"/>
  <c r="AQ32" i="6"/>
  <c r="AO32" i="6"/>
  <c r="AK32" i="6"/>
  <c r="AI32" i="6"/>
  <c r="AE32" i="6"/>
  <c r="AC32" i="6"/>
  <c r="Y32" i="6"/>
  <c r="W32" i="6"/>
  <c r="S32" i="6"/>
  <c r="Q32" i="6"/>
  <c r="M32" i="6"/>
  <c r="K32" i="6"/>
  <c r="G32" i="6"/>
  <c r="E32" i="6"/>
  <c r="BE32" i="11"/>
  <c r="BD32" i="11"/>
  <c r="BC32" i="11"/>
  <c r="BB32" i="11"/>
  <c r="BA32" i="11"/>
  <c r="AZ32" i="11"/>
  <c r="AW32" i="11"/>
  <c r="AU32" i="11"/>
  <c r="AQ32" i="11"/>
  <c r="AO32" i="11"/>
  <c r="AK32" i="11"/>
  <c r="AI32" i="11"/>
  <c r="AE32" i="11"/>
  <c r="AC32" i="11"/>
  <c r="Y32" i="11"/>
  <c r="W32" i="11"/>
  <c r="S32" i="11"/>
  <c r="Q32" i="11"/>
  <c r="M32" i="11"/>
  <c r="K32" i="11"/>
  <c r="G32" i="11"/>
  <c r="E32" i="11"/>
  <c r="BE32" i="10"/>
  <c r="BD32" i="10"/>
  <c r="BC32" i="10"/>
  <c r="BB32" i="10"/>
  <c r="BA32" i="10"/>
  <c r="AZ32" i="10"/>
  <c r="AW32" i="10"/>
  <c r="AU32" i="10"/>
  <c r="AQ32" i="10"/>
  <c r="AO32" i="10"/>
  <c r="AK32" i="10"/>
  <c r="AI32" i="10"/>
  <c r="AE32" i="10"/>
  <c r="AC32" i="10"/>
  <c r="Y32" i="10"/>
  <c r="W32" i="10"/>
  <c r="S32" i="10"/>
  <c r="Q32" i="10"/>
  <c r="M32" i="10"/>
  <c r="K32" i="10"/>
  <c r="G32" i="10"/>
  <c r="E32" i="10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F21" i="1"/>
  <c r="D21" i="1"/>
  <c r="BE20" i="10"/>
  <c r="BD20" i="10"/>
  <c r="BC20" i="10"/>
  <c r="BB20" i="10"/>
  <c r="BA20" i="10"/>
  <c r="AZ20" i="10"/>
  <c r="AK20" i="10"/>
  <c r="AI20" i="10"/>
  <c r="AE20" i="10"/>
  <c r="AC20" i="10"/>
  <c r="S20" i="10"/>
  <c r="Q20" i="10"/>
  <c r="BE19" i="10"/>
  <c r="BD19" i="10"/>
  <c r="BC19" i="10"/>
  <c r="BB19" i="10"/>
  <c r="BA19" i="10"/>
  <c r="AZ19" i="10"/>
  <c r="AW19" i="10"/>
  <c r="AU19" i="10"/>
  <c r="AQ19" i="10"/>
  <c r="AO19" i="10"/>
  <c r="AK19" i="10"/>
  <c r="AI19" i="10"/>
  <c r="AE19" i="10"/>
  <c r="AC19" i="10"/>
  <c r="Y19" i="10"/>
  <c r="W19" i="10"/>
  <c r="S19" i="10"/>
  <c r="Q19" i="10"/>
  <c r="M19" i="10"/>
  <c r="K19" i="10"/>
  <c r="G19" i="10"/>
  <c r="E19" i="10"/>
  <c r="AI20" i="1"/>
  <c r="AK20" i="1"/>
  <c r="AC20" i="1"/>
  <c r="AE20" i="1"/>
  <c r="AU98" i="1"/>
  <c r="S32" i="1"/>
  <c r="Q32" i="1"/>
  <c r="BB124" i="1"/>
  <c r="AZ124" i="1"/>
  <c r="BA124" i="1"/>
  <c r="BC124" i="1"/>
  <c r="BE124" i="1"/>
  <c r="AZ125" i="1"/>
  <c r="BA125" i="1"/>
  <c r="BB125" i="1"/>
  <c r="BC125" i="1"/>
  <c r="BE125" i="1"/>
  <c r="AZ126" i="1"/>
  <c r="BA126" i="1"/>
  <c r="BB126" i="1"/>
  <c r="BC126" i="1"/>
  <c r="BE126" i="1"/>
  <c r="AZ127" i="1"/>
  <c r="BA127" i="1"/>
  <c r="BB127" i="1"/>
  <c r="BC127" i="1"/>
  <c r="BE127" i="1"/>
  <c r="AU124" i="1"/>
  <c r="AW124" i="1"/>
  <c r="AU125" i="1"/>
  <c r="AW125" i="1"/>
  <c r="AU126" i="1"/>
  <c r="AW126" i="1"/>
  <c r="AU127" i="1"/>
  <c r="AW127" i="1"/>
  <c r="AO124" i="1"/>
  <c r="AO125" i="1"/>
  <c r="AO126" i="1"/>
  <c r="AO127" i="1"/>
  <c r="AI124" i="1"/>
  <c r="AK124" i="1"/>
  <c r="AI125" i="1"/>
  <c r="AK125" i="1"/>
  <c r="AI126" i="1"/>
  <c r="AK126" i="1"/>
  <c r="AI127" i="1"/>
  <c r="AK127" i="1"/>
  <c r="AC124" i="1"/>
  <c r="AE124" i="1"/>
  <c r="AC125" i="1"/>
  <c r="AE125" i="1"/>
  <c r="AC126" i="1"/>
  <c r="AE126" i="1"/>
  <c r="AC127" i="1"/>
  <c r="AE127" i="1"/>
  <c r="W124" i="1"/>
  <c r="Y124" i="1"/>
  <c r="W125" i="1"/>
  <c r="Y125" i="1"/>
  <c r="W126" i="1"/>
  <c r="Y126" i="1"/>
  <c r="W127" i="1"/>
  <c r="Y127" i="1"/>
  <c r="Q124" i="1"/>
  <c r="S124" i="1"/>
  <c r="Q125" i="1"/>
  <c r="S125" i="1"/>
  <c r="Q126" i="1"/>
  <c r="S126" i="1"/>
  <c r="Q127" i="1"/>
  <c r="S127" i="1"/>
  <c r="K124" i="1"/>
  <c r="M124" i="1"/>
  <c r="K125" i="1"/>
  <c r="M125" i="1"/>
  <c r="K126" i="1"/>
  <c r="M126" i="1"/>
  <c r="K127" i="1"/>
  <c r="M127" i="1"/>
  <c r="E124" i="1"/>
  <c r="G124" i="1"/>
  <c r="E125" i="1"/>
  <c r="G125" i="1"/>
  <c r="E126" i="1"/>
  <c r="G126" i="1"/>
  <c r="E127" i="1"/>
  <c r="G127" i="1"/>
  <c r="T56" i="1"/>
  <c r="BD128" i="10"/>
  <c r="BD129" i="10"/>
  <c r="Z128" i="1"/>
  <c r="N128" i="1"/>
  <c r="BD128" i="1"/>
  <c r="BA12" i="1"/>
  <c r="AZ12" i="1"/>
  <c r="BD20" i="1"/>
  <c r="BE20" i="1"/>
  <c r="BC19" i="1"/>
  <c r="BC20" i="1"/>
  <c r="BB19" i="1"/>
  <c r="BB20" i="1"/>
  <c r="BA20" i="1"/>
  <c r="AZ20" i="1"/>
  <c r="S20" i="1"/>
  <c r="Q20" i="1"/>
  <c r="BE103" i="10"/>
  <c r="BD103" i="10"/>
  <c r="BC103" i="10"/>
  <c r="BB103" i="10"/>
  <c r="BA103" i="10"/>
  <c r="AZ103" i="10"/>
  <c r="AW103" i="10"/>
  <c r="AU103" i="10"/>
  <c r="AQ103" i="10"/>
  <c r="AO103" i="10"/>
  <c r="AK103" i="10"/>
  <c r="AI103" i="10"/>
  <c r="AE103" i="10"/>
  <c r="AC103" i="10"/>
  <c r="Y103" i="10"/>
  <c r="W103" i="10"/>
  <c r="S103" i="10"/>
  <c r="Q103" i="10"/>
  <c r="AZ102" i="10"/>
  <c r="AZ86" i="11"/>
  <c r="AZ87" i="11"/>
  <c r="AZ88" i="11"/>
  <c r="AZ89" i="11"/>
  <c r="AZ90" i="11"/>
  <c r="AZ91" i="11"/>
  <c r="AZ92" i="11"/>
  <c r="AZ93" i="11"/>
  <c r="AZ95" i="11"/>
  <c r="AZ97" i="11"/>
  <c r="AZ98" i="11"/>
  <c r="AZ99" i="11"/>
  <c r="AZ100" i="11"/>
  <c r="AZ94" i="11"/>
  <c r="AZ96" i="11"/>
  <c r="AZ60" i="11"/>
  <c r="AZ61" i="11"/>
  <c r="AZ62" i="11"/>
  <c r="AZ63" i="11"/>
  <c r="AZ65" i="11"/>
  <c r="AZ66" i="11"/>
  <c r="AZ67" i="11"/>
  <c r="BA82" i="11"/>
  <c r="AZ64" i="11"/>
  <c r="AZ13" i="11"/>
  <c r="AZ14" i="11"/>
  <c r="AZ15" i="11"/>
  <c r="AZ16" i="11"/>
  <c r="AZ17" i="11"/>
  <c r="AZ18" i="11"/>
  <c r="AZ23" i="11"/>
  <c r="AZ24" i="11"/>
  <c r="AZ25" i="11"/>
  <c r="AZ26" i="11"/>
  <c r="AZ27" i="11"/>
  <c r="AZ28" i="11"/>
  <c r="AZ29" i="11"/>
  <c r="AZ33" i="11"/>
  <c r="AZ34" i="11"/>
  <c r="AZ35" i="11"/>
  <c r="AZ36" i="11"/>
  <c r="AZ37" i="11"/>
  <c r="AZ40" i="11"/>
  <c r="AZ41" i="11"/>
  <c r="AZ45" i="11"/>
  <c r="AZ46" i="11"/>
  <c r="AZ49" i="11"/>
  <c r="AZ50" i="11"/>
  <c r="AZ52" i="11"/>
  <c r="AZ53" i="11"/>
  <c r="AZ54" i="11"/>
  <c r="AZ12" i="11"/>
  <c r="AZ30" i="11"/>
  <c r="AZ31" i="11"/>
  <c r="BA107" i="11"/>
  <c r="BA109" i="11"/>
  <c r="BA110" i="11"/>
  <c r="BA111" i="11"/>
  <c r="BA112" i="11"/>
  <c r="BB86" i="11"/>
  <c r="BB87" i="11"/>
  <c r="BB88" i="11"/>
  <c r="BB89" i="11"/>
  <c r="BB90" i="11"/>
  <c r="BB91" i="11"/>
  <c r="BB92" i="11"/>
  <c r="BB93" i="11"/>
  <c r="BB95" i="11"/>
  <c r="BB97" i="11"/>
  <c r="BB98" i="11"/>
  <c r="BB99" i="11"/>
  <c r="BB100" i="11"/>
  <c r="BB94" i="11"/>
  <c r="BB96" i="11"/>
  <c r="BB60" i="11"/>
  <c r="BB64" i="11"/>
  <c r="BB65" i="11"/>
  <c r="BB66" i="11"/>
  <c r="BB67" i="11"/>
  <c r="BB61" i="11"/>
  <c r="BB62" i="11"/>
  <c r="BB63" i="11"/>
  <c r="BB13" i="11"/>
  <c r="BB14" i="11"/>
  <c r="BB15" i="11"/>
  <c r="BB16" i="11"/>
  <c r="BB17" i="11"/>
  <c r="BB18" i="11"/>
  <c r="BB23" i="11"/>
  <c r="BB24" i="11"/>
  <c r="BB25" i="11"/>
  <c r="BB26" i="11"/>
  <c r="BB27" i="11"/>
  <c r="BB28" i="11"/>
  <c r="BB29" i="11"/>
  <c r="BB33" i="11"/>
  <c r="BB34" i="11"/>
  <c r="BB35" i="11"/>
  <c r="BB36" i="11"/>
  <c r="BB37" i="11"/>
  <c r="BB40" i="11"/>
  <c r="BB41" i="11"/>
  <c r="BB45" i="11"/>
  <c r="BB46" i="11"/>
  <c r="BB49" i="11"/>
  <c r="BB50" i="11"/>
  <c r="BB52" i="11"/>
  <c r="BB53" i="11"/>
  <c r="BB54" i="11"/>
  <c r="BB12" i="11"/>
  <c r="BB30" i="11"/>
  <c r="BB31" i="11"/>
  <c r="BC107" i="11"/>
  <c r="BC109" i="11"/>
  <c r="BC110" i="11"/>
  <c r="BC111" i="11"/>
  <c r="BC112" i="11"/>
  <c r="E124" i="11"/>
  <c r="E125" i="11"/>
  <c r="E101" i="11"/>
  <c r="E102" i="11"/>
  <c r="E83" i="11"/>
  <c r="E84" i="11"/>
  <c r="E55" i="11"/>
  <c r="E47" i="11"/>
  <c r="E38" i="11"/>
  <c r="G23" i="11"/>
  <c r="G24" i="11"/>
  <c r="G25" i="11"/>
  <c r="G26" i="11"/>
  <c r="G27" i="11"/>
  <c r="G28" i="11"/>
  <c r="G29" i="11"/>
  <c r="G34" i="11"/>
  <c r="G35" i="11"/>
  <c r="G36" i="11"/>
  <c r="G37" i="11"/>
  <c r="G30" i="11"/>
  <c r="G31" i="11"/>
  <c r="G33" i="11"/>
  <c r="G40" i="11"/>
  <c r="G41" i="11"/>
  <c r="G45" i="11"/>
  <c r="G46" i="11"/>
  <c r="G49" i="11"/>
  <c r="G50" i="11"/>
  <c r="G52" i="11"/>
  <c r="G53" i="11"/>
  <c r="G54" i="11"/>
  <c r="G101" i="11"/>
  <c r="G102" i="11"/>
  <c r="G83" i="11"/>
  <c r="G84" i="11"/>
  <c r="G124" i="11"/>
  <c r="G125" i="11"/>
  <c r="K107" i="11"/>
  <c r="K109" i="11"/>
  <c r="K110" i="11"/>
  <c r="K111" i="11"/>
  <c r="K112" i="11"/>
  <c r="K101" i="11"/>
  <c r="K102" i="11"/>
  <c r="K83" i="11"/>
  <c r="K84" i="11"/>
  <c r="K56" i="11"/>
  <c r="K57" i="11"/>
  <c r="M125" i="11"/>
  <c r="M101" i="11"/>
  <c r="M102" i="11"/>
  <c r="M83" i="11"/>
  <c r="M84" i="11"/>
  <c r="M56" i="11"/>
  <c r="M57" i="11"/>
  <c r="Q124" i="11"/>
  <c r="Q125" i="11"/>
  <c r="Q101" i="11"/>
  <c r="Q102" i="11"/>
  <c r="Q83" i="11"/>
  <c r="Q84" i="11"/>
  <c r="Q56" i="11"/>
  <c r="Q57" i="11"/>
  <c r="S124" i="11"/>
  <c r="S125" i="11"/>
  <c r="S101" i="11"/>
  <c r="S102" i="11"/>
  <c r="S83" i="11"/>
  <c r="S84" i="11"/>
  <c r="S56" i="11"/>
  <c r="S57" i="11"/>
  <c r="W124" i="11"/>
  <c r="W125" i="11"/>
  <c r="W101" i="11"/>
  <c r="W102" i="11"/>
  <c r="W83" i="11"/>
  <c r="W84" i="11"/>
  <c r="W56" i="11"/>
  <c r="W57" i="11"/>
  <c r="Y124" i="11"/>
  <c r="Y125" i="11"/>
  <c r="Y101" i="11"/>
  <c r="Y102" i="11"/>
  <c r="Y83" i="11"/>
  <c r="Y84" i="11"/>
  <c r="Y56" i="11"/>
  <c r="Y57" i="11"/>
  <c r="AC124" i="11"/>
  <c r="AC125" i="11"/>
  <c r="AC101" i="11"/>
  <c r="AC102" i="11"/>
  <c r="AC83" i="11"/>
  <c r="AC84" i="11"/>
  <c r="AC56" i="11"/>
  <c r="AC57" i="11"/>
  <c r="AE124" i="11"/>
  <c r="AE125" i="11"/>
  <c r="AE101" i="11"/>
  <c r="AE102" i="11"/>
  <c r="AE83" i="11"/>
  <c r="AE84" i="11"/>
  <c r="AE56" i="11"/>
  <c r="AE57" i="11"/>
  <c r="AI124" i="11"/>
  <c r="AI125" i="11"/>
  <c r="AI101" i="11"/>
  <c r="AI102" i="11"/>
  <c r="AI83" i="11"/>
  <c r="AI84" i="11"/>
  <c r="AI56" i="11"/>
  <c r="AI57" i="11"/>
  <c r="AK124" i="11"/>
  <c r="AK125" i="11"/>
  <c r="AK101" i="11"/>
  <c r="AK102" i="11"/>
  <c r="AK83" i="11"/>
  <c r="AK84" i="11"/>
  <c r="AK56" i="11"/>
  <c r="AK57" i="11"/>
  <c r="AO124" i="11"/>
  <c r="AO125" i="11"/>
  <c r="AO101" i="11"/>
  <c r="AO102" i="11"/>
  <c r="AO83" i="11"/>
  <c r="AO84" i="11"/>
  <c r="AO56" i="11"/>
  <c r="AO57" i="11"/>
  <c r="AQ90" i="11"/>
  <c r="AQ91" i="11"/>
  <c r="AQ92" i="11"/>
  <c r="AQ93" i="11"/>
  <c r="AQ95" i="11"/>
  <c r="AQ97" i="11"/>
  <c r="AQ98" i="11"/>
  <c r="AQ99" i="11"/>
  <c r="AQ100" i="11"/>
  <c r="AQ94" i="11"/>
  <c r="AQ96" i="11"/>
  <c r="AQ60" i="11"/>
  <c r="AQ64" i="11"/>
  <c r="AQ65" i="11"/>
  <c r="AQ61" i="11"/>
  <c r="AQ62" i="11"/>
  <c r="AQ63" i="11"/>
  <c r="AQ66" i="11"/>
  <c r="AQ67" i="11"/>
  <c r="AQ56" i="11"/>
  <c r="AQ57" i="11"/>
  <c r="AQ124" i="11"/>
  <c r="AQ125" i="11"/>
  <c r="AU124" i="11"/>
  <c r="AU125" i="11"/>
  <c r="AU101" i="11"/>
  <c r="AU102" i="11"/>
  <c r="AU83" i="11"/>
  <c r="AU84" i="11"/>
  <c r="AU56" i="11"/>
  <c r="AU57" i="11"/>
  <c r="AW124" i="11"/>
  <c r="AW125" i="11"/>
  <c r="AW101" i="11"/>
  <c r="AW102" i="11"/>
  <c r="AW83" i="11"/>
  <c r="AW84" i="11"/>
  <c r="AW56" i="11"/>
  <c r="AW57" i="11"/>
  <c r="AZ107" i="11"/>
  <c r="AZ108" i="11"/>
  <c r="AZ109" i="11"/>
  <c r="AZ110" i="11"/>
  <c r="AZ111" i="11"/>
  <c r="AZ112" i="11"/>
  <c r="BB107" i="11"/>
  <c r="BB108" i="11"/>
  <c r="BB109" i="11"/>
  <c r="BB110" i="11"/>
  <c r="BB111" i="11"/>
  <c r="BB112" i="11"/>
  <c r="BD86" i="11"/>
  <c r="BD87" i="11"/>
  <c r="BD88" i="11"/>
  <c r="BD89" i="11"/>
  <c r="BD90" i="11"/>
  <c r="BD91" i="11"/>
  <c r="BD92" i="11"/>
  <c r="BD93" i="11"/>
  <c r="BD95" i="11"/>
  <c r="BD97" i="11"/>
  <c r="BD98" i="11"/>
  <c r="BD99" i="11"/>
  <c r="BD100" i="11"/>
  <c r="BD94" i="11"/>
  <c r="BD96" i="11"/>
  <c r="BD60" i="11"/>
  <c r="BD61" i="11"/>
  <c r="BD62" i="11"/>
  <c r="BD63" i="11"/>
  <c r="BD64" i="11"/>
  <c r="BD65" i="11"/>
  <c r="BD66" i="11"/>
  <c r="BD67" i="11"/>
  <c r="BD13" i="11"/>
  <c r="BD14" i="11"/>
  <c r="BD15" i="11"/>
  <c r="BD16" i="11"/>
  <c r="BD17" i="11"/>
  <c r="BD18" i="11"/>
  <c r="BD23" i="11"/>
  <c r="BD24" i="11"/>
  <c r="BD25" i="11"/>
  <c r="BD26" i="11"/>
  <c r="BD27" i="11"/>
  <c r="BD28" i="11"/>
  <c r="BD29" i="11"/>
  <c r="BD33" i="11"/>
  <c r="BD34" i="11"/>
  <c r="BD35" i="11"/>
  <c r="BD36" i="11"/>
  <c r="BD37" i="11"/>
  <c r="BD41" i="11"/>
  <c r="BD45" i="11"/>
  <c r="BD46" i="11"/>
  <c r="BD49" i="11"/>
  <c r="BD50" i="11"/>
  <c r="BD52" i="11"/>
  <c r="BD53" i="11"/>
  <c r="BD54" i="11"/>
  <c r="BD12" i="11"/>
  <c r="BD30" i="11"/>
  <c r="BD31" i="11"/>
  <c r="BD40" i="11"/>
  <c r="AY124" i="11"/>
  <c r="AY101" i="11"/>
  <c r="AY102" i="11"/>
  <c r="AY83" i="11"/>
  <c r="AY84" i="11"/>
  <c r="AY56" i="11"/>
  <c r="AY57" i="11"/>
  <c r="AX125" i="11"/>
  <c r="AX101" i="11"/>
  <c r="AX102" i="11"/>
  <c r="AX83" i="11"/>
  <c r="AX84" i="11"/>
  <c r="AX56" i="11"/>
  <c r="AX57" i="11"/>
  <c r="AV124" i="11"/>
  <c r="AV125" i="11"/>
  <c r="AV101" i="11"/>
  <c r="AV102" i="11"/>
  <c r="AV83" i="11"/>
  <c r="AV84" i="11"/>
  <c r="AV56" i="11"/>
  <c r="AV57" i="11"/>
  <c r="AT124" i="11"/>
  <c r="AT125" i="11"/>
  <c r="AT101" i="11"/>
  <c r="AT102" i="11"/>
  <c r="AT83" i="11"/>
  <c r="AT84" i="11"/>
  <c r="AT56" i="11"/>
  <c r="AT57" i="11"/>
  <c r="AS124" i="11"/>
  <c r="AS125" i="11"/>
  <c r="AS101" i="11"/>
  <c r="AS102" i="11"/>
  <c r="AS83" i="11"/>
  <c r="AS84" i="11"/>
  <c r="AS56" i="11"/>
  <c r="AS57" i="11"/>
  <c r="AR125" i="11"/>
  <c r="AR101" i="11"/>
  <c r="AR102" i="11"/>
  <c r="AR83" i="11"/>
  <c r="AR84" i="11"/>
  <c r="AR56" i="11"/>
  <c r="AR57" i="11"/>
  <c r="AP124" i="11"/>
  <c r="AP125" i="11"/>
  <c r="AP101" i="11"/>
  <c r="AP102" i="11"/>
  <c r="AP83" i="11"/>
  <c r="AP84" i="11"/>
  <c r="AP56" i="11"/>
  <c r="AP57" i="11"/>
  <c r="AN124" i="11"/>
  <c r="AN125" i="11"/>
  <c r="AN101" i="11"/>
  <c r="AN102" i="11"/>
  <c r="AN83" i="11"/>
  <c r="AN84" i="11"/>
  <c r="AN56" i="11"/>
  <c r="AN57" i="11"/>
  <c r="AM124" i="11"/>
  <c r="AM125" i="11"/>
  <c r="AM101" i="11"/>
  <c r="AM102" i="11"/>
  <c r="AM83" i="11"/>
  <c r="AM84" i="11"/>
  <c r="AM56" i="11"/>
  <c r="AM57" i="11"/>
  <c r="AL125" i="11"/>
  <c r="AL101" i="11"/>
  <c r="AL102" i="11"/>
  <c r="AL83" i="11"/>
  <c r="AL84" i="11"/>
  <c r="AL56" i="11"/>
  <c r="AL57" i="11"/>
  <c r="AJ124" i="11"/>
  <c r="AJ125" i="11"/>
  <c r="AJ101" i="11"/>
  <c r="AJ102" i="11"/>
  <c r="AJ83" i="11"/>
  <c r="AJ84" i="11"/>
  <c r="AJ56" i="11"/>
  <c r="AJ57" i="11"/>
  <c r="AH124" i="11"/>
  <c r="AH125" i="11"/>
  <c r="AH101" i="11"/>
  <c r="AH102" i="11"/>
  <c r="AH83" i="11"/>
  <c r="AH84" i="11"/>
  <c r="AH56" i="11"/>
  <c r="AH57" i="11"/>
  <c r="AG124" i="11"/>
  <c r="AG125" i="11"/>
  <c r="AG101" i="11"/>
  <c r="AG102" i="11"/>
  <c r="AG83" i="11"/>
  <c r="AG84" i="11"/>
  <c r="AG56" i="11"/>
  <c r="AG57" i="11"/>
  <c r="AF125" i="11"/>
  <c r="AF101" i="11"/>
  <c r="AF102" i="11"/>
  <c r="AF83" i="11"/>
  <c r="AF84" i="11"/>
  <c r="AF56" i="11"/>
  <c r="AF57" i="11"/>
  <c r="AD124" i="11"/>
  <c r="AD125" i="11"/>
  <c r="AD101" i="11"/>
  <c r="AD102" i="11"/>
  <c r="AD83" i="11"/>
  <c r="AD84" i="11"/>
  <c r="AD56" i="11"/>
  <c r="AD57" i="11"/>
  <c r="AB124" i="11"/>
  <c r="AB125" i="11"/>
  <c r="AB101" i="11"/>
  <c r="AB102" i="11"/>
  <c r="AB83" i="11"/>
  <c r="AB84" i="11"/>
  <c r="AB56" i="11"/>
  <c r="AB57" i="11"/>
  <c r="AA124" i="11"/>
  <c r="AA125" i="11"/>
  <c r="AA101" i="11"/>
  <c r="AA102" i="11"/>
  <c r="AA83" i="11"/>
  <c r="AA84" i="11"/>
  <c r="AA56" i="11"/>
  <c r="AA57" i="11"/>
  <c r="Z125" i="11"/>
  <c r="Z101" i="11"/>
  <c r="Z102" i="11"/>
  <c r="Z83" i="11"/>
  <c r="Z84" i="11"/>
  <c r="Z56" i="11"/>
  <c r="Z57" i="11"/>
  <c r="X124" i="11"/>
  <c r="X125" i="11"/>
  <c r="X101" i="11"/>
  <c r="X102" i="11"/>
  <c r="X83" i="11"/>
  <c r="X84" i="11"/>
  <c r="X56" i="11"/>
  <c r="X57" i="11"/>
  <c r="V124" i="11"/>
  <c r="V125" i="11"/>
  <c r="V101" i="11"/>
  <c r="V102" i="11"/>
  <c r="V83" i="11"/>
  <c r="V84" i="11"/>
  <c r="V56" i="11"/>
  <c r="V57" i="11"/>
  <c r="U124" i="11"/>
  <c r="U125" i="11"/>
  <c r="U101" i="11"/>
  <c r="U102" i="11"/>
  <c r="U83" i="11"/>
  <c r="U84" i="11"/>
  <c r="U56" i="11"/>
  <c r="U57" i="11"/>
  <c r="T125" i="11"/>
  <c r="T101" i="11"/>
  <c r="T102" i="11"/>
  <c r="T83" i="11"/>
  <c r="T84" i="11"/>
  <c r="T56" i="11"/>
  <c r="T57" i="11"/>
  <c r="R124" i="11"/>
  <c r="R125" i="11"/>
  <c r="R101" i="11"/>
  <c r="R102" i="11"/>
  <c r="R83" i="11"/>
  <c r="R84" i="11"/>
  <c r="R56" i="11"/>
  <c r="R57" i="11"/>
  <c r="P124" i="11"/>
  <c r="P125" i="11"/>
  <c r="P101" i="11"/>
  <c r="P102" i="11"/>
  <c r="P83" i="11"/>
  <c r="P84" i="11"/>
  <c r="P56" i="11"/>
  <c r="P57" i="11"/>
  <c r="O124" i="11"/>
  <c r="O125" i="11"/>
  <c r="O101" i="11"/>
  <c r="O102" i="11"/>
  <c r="O83" i="11"/>
  <c r="O84" i="11"/>
  <c r="O56" i="11"/>
  <c r="O57" i="11"/>
  <c r="L124" i="11"/>
  <c r="L125" i="11"/>
  <c r="L101" i="11"/>
  <c r="L102" i="11"/>
  <c r="L83" i="11"/>
  <c r="L84" i="11"/>
  <c r="L56" i="11"/>
  <c r="L57" i="11"/>
  <c r="J124" i="11"/>
  <c r="J125" i="11"/>
  <c r="J101" i="11"/>
  <c r="J102" i="11"/>
  <c r="J83" i="11"/>
  <c r="J84" i="11"/>
  <c r="J56" i="11"/>
  <c r="J57" i="11"/>
  <c r="I124" i="11"/>
  <c r="I125" i="11"/>
  <c r="I101" i="11"/>
  <c r="I102" i="11"/>
  <c r="I83" i="11"/>
  <c r="I84" i="11"/>
  <c r="I56" i="11"/>
  <c r="I57" i="11"/>
  <c r="F124" i="11"/>
  <c r="F125" i="11"/>
  <c r="F101" i="11"/>
  <c r="F102" i="11"/>
  <c r="F83" i="11"/>
  <c r="F84" i="11"/>
  <c r="F56" i="11"/>
  <c r="F57" i="11"/>
  <c r="D124" i="11"/>
  <c r="D125" i="11"/>
  <c r="D101" i="11"/>
  <c r="D102" i="11"/>
  <c r="D83" i="11"/>
  <c r="D84" i="11"/>
  <c r="D56" i="11"/>
  <c r="D57" i="11"/>
  <c r="N125" i="11"/>
  <c r="H125" i="11"/>
  <c r="BD12" i="6"/>
  <c r="BD13" i="6"/>
  <c r="BD14" i="6"/>
  <c r="BD15" i="6"/>
  <c r="BD16" i="6"/>
  <c r="BD17" i="6"/>
  <c r="BD18" i="6"/>
  <c r="BD23" i="6"/>
  <c r="BD24" i="6"/>
  <c r="BD25" i="6"/>
  <c r="BD26" i="6"/>
  <c r="BD27" i="6"/>
  <c r="BD28" i="6"/>
  <c r="BD29" i="6"/>
  <c r="BD30" i="6"/>
  <c r="BD31" i="6"/>
  <c r="BD33" i="6"/>
  <c r="BD34" i="6"/>
  <c r="BD35" i="6"/>
  <c r="BD36" i="6"/>
  <c r="BD37" i="6"/>
  <c r="BD40" i="6"/>
  <c r="BD41" i="6"/>
  <c r="BD45" i="6"/>
  <c r="BD46" i="6"/>
  <c r="BD49" i="6"/>
  <c r="BD50" i="6"/>
  <c r="BD52" i="6"/>
  <c r="BD53" i="6"/>
  <c r="BD54" i="6"/>
  <c r="AX56" i="6"/>
  <c r="AX57" i="6"/>
  <c r="AR56" i="6"/>
  <c r="AR57" i="6"/>
  <c r="AL56" i="6"/>
  <c r="AL57" i="6"/>
  <c r="AF56" i="6"/>
  <c r="AF57" i="6"/>
  <c r="Z56" i="6"/>
  <c r="Z57" i="6"/>
  <c r="T56" i="6"/>
  <c r="T57" i="6"/>
  <c r="AX105" i="10"/>
  <c r="AX106" i="10"/>
  <c r="AR105" i="10"/>
  <c r="AR106" i="10"/>
  <c r="AL105" i="10"/>
  <c r="AL106" i="10"/>
  <c r="AF105" i="10"/>
  <c r="AF106" i="10"/>
  <c r="Z105" i="10"/>
  <c r="Z106" i="10"/>
  <c r="T105" i="10"/>
  <c r="T106" i="10"/>
  <c r="AZ86" i="6"/>
  <c r="AZ87" i="6"/>
  <c r="AZ88" i="6"/>
  <c r="AZ89" i="6"/>
  <c r="AZ90" i="6"/>
  <c r="AZ91" i="6"/>
  <c r="AZ92" i="6"/>
  <c r="AZ93" i="6"/>
  <c r="AZ95" i="6"/>
  <c r="AZ97" i="6"/>
  <c r="AZ60" i="6"/>
  <c r="AZ61" i="6"/>
  <c r="AZ62" i="6"/>
  <c r="AZ63" i="6"/>
  <c r="AZ65" i="6"/>
  <c r="AZ66" i="6"/>
  <c r="AZ67" i="6"/>
  <c r="AZ13" i="6"/>
  <c r="AZ14" i="6"/>
  <c r="AZ15" i="6"/>
  <c r="AZ16" i="6"/>
  <c r="AZ17" i="6"/>
  <c r="AZ18" i="6"/>
  <c r="AZ23" i="6"/>
  <c r="AZ24" i="6"/>
  <c r="AZ25" i="6"/>
  <c r="AZ26" i="6"/>
  <c r="AZ27" i="6"/>
  <c r="AZ28" i="6"/>
  <c r="AZ29" i="6"/>
  <c r="AZ33" i="6"/>
  <c r="AZ34" i="6"/>
  <c r="AZ35" i="6"/>
  <c r="AZ36" i="6"/>
  <c r="AZ37" i="6"/>
  <c r="AZ40" i="6"/>
  <c r="AZ41" i="6"/>
  <c r="AZ45" i="6"/>
  <c r="AZ46" i="6"/>
  <c r="AZ49" i="6"/>
  <c r="AZ50" i="6"/>
  <c r="AZ52" i="6"/>
  <c r="AZ53" i="6"/>
  <c r="AZ54" i="6"/>
  <c r="AZ12" i="6"/>
  <c r="AZ30" i="6"/>
  <c r="AZ31" i="6"/>
  <c r="BA107" i="6"/>
  <c r="BA109" i="6"/>
  <c r="BA110" i="6"/>
  <c r="BA111" i="6"/>
  <c r="BA112" i="6"/>
  <c r="BB86" i="6"/>
  <c r="BB87" i="6"/>
  <c r="BB88" i="6"/>
  <c r="BB89" i="6"/>
  <c r="BB90" i="6"/>
  <c r="BB91" i="6"/>
  <c r="BB92" i="6"/>
  <c r="BB93" i="6"/>
  <c r="BB95" i="6"/>
  <c r="BB97" i="6"/>
  <c r="BB60" i="6"/>
  <c r="BB64" i="6"/>
  <c r="BB65" i="6"/>
  <c r="BB66" i="6"/>
  <c r="BB67" i="6"/>
  <c r="BB13" i="6"/>
  <c r="BB14" i="6"/>
  <c r="BB15" i="6"/>
  <c r="BB16" i="6"/>
  <c r="BB17" i="6"/>
  <c r="BB18" i="6"/>
  <c r="BB23" i="6"/>
  <c r="BB24" i="6"/>
  <c r="BB25" i="6"/>
  <c r="BB26" i="6"/>
  <c r="BB27" i="6"/>
  <c r="BB28" i="6"/>
  <c r="BB29" i="6"/>
  <c r="BB33" i="6"/>
  <c r="BB34" i="6"/>
  <c r="BB35" i="6"/>
  <c r="BB36" i="6"/>
  <c r="BB37" i="6"/>
  <c r="BB40" i="6"/>
  <c r="BB41" i="6"/>
  <c r="BB45" i="6"/>
  <c r="BB46" i="6"/>
  <c r="BB49" i="6"/>
  <c r="BB50" i="6"/>
  <c r="BB52" i="6"/>
  <c r="BB53" i="6"/>
  <c r="BB54" i="6"/>
  <c r="BB12" i="6"/>
  <c r="BB30" i="6"/>
  <c r="BB31" i="6"/>
  <c r="BC107" i="6"/>
  <c r="BC109" i="6"/>
  <c r="BC110" i="6"/>
  <c r="BC111" i="6"/>
  <c r="BC112" i="6"/>
  <c r="E124" i="6"/>
  <c r="E125" i="6"/>
  <c r="E55" i="6"/>
  <c r="E56" i="6"/>
  <c r="E47" i="6"/>
  <c r="E38" i="6"/>
  <c r="G23" i="6"/>
  <c r="G24" i="6"/>
  <c r="G25" i="6"/>
  <c r="G26" i="6"/>
  <c r="G27" i="6"/>
  <c r="G28" i="6"/>
  <c r="G29" i="6"/>
  <c r="G34" i="6"/>
  <c r="G35" i="6"/>
  <c r="G36" i="6"/>
  <c r="G37" i="6"/>
  <c r="G30" i="6"/>
  <c r="G31" i="6"/>
  <c r="G33" i="6"/>
  <c r="G40" i="6"/>
  <c r="G41" i="6"/>
  <c r="G45" i="6"/>
  <c r="G46" i="6"/>
  <c r="G49" i="6"/>
  <c r="G50" i="6"/>
  <c r="G52" i="6"/>
  <c r="G53" i="6"/>
  <c r="G54" i="6"/>
  <c r="G124" i="6"/>
  <c r="G125" i="6"/>
  <c r="K107" i="6"/>
  <c r="K109" i="6"/>
  <c r="K110" i="6"/>
  <c r="K111" i="6"/>
  <c r="K112" i="6"/>
  <c r="K56" i="6"/>
  <c r="K57" i="6"/>
  <c r="M125" i="6"/>
  <c r="M56" i="6"/>
  <c r="M57" i="6"/>
  <c r="Q124" i="6"/>
  <c r="Q125" i="6"/>
  <c r="Q56" i="6"/>
  <c r="Q57" i="6"/>
  <c r="S124" i="6"/>
  <c r="S125" i="6"/>
  <c r="S56" i="6"/>
  <c r="S57" i="6"/>
  <c r="W124" i="6"/>
  <c r="W125" i="6"/>
  <c r="W56" i="6"/>
  <c r="W57" i="6"/>
  <c r="Y124" i="6"/>
  <c r="Y125" i="6"/>
  <c r="Y56" i="6"/>
  <c r="Y57" i="6"/>
  <c r="AC124" i="6"/>
  <c r="AC125" i="6"/>
  <c r="AC56" i="6"/>
  <c r="AC57" i="6"/>
  <c r="AE124" i="6"/>
  <c r="AE125" i="6"/>
  <c r="AE56" i="6"/>
  <c r="AE57" i="6"/>
  <c r="AI124" i="6"/>
  <c r="AI125" i="6"/>
  <c r="AI56" i="6"/>
  <c r="AI57" i="6"/>
  <c r="AK124" i="6"/>
  <c r="AK125" i="6"/>
  <c r="AK56" i="6"/>
  <c r="AK57" i="6"/>
  <c r="AO124" i="6"/>
  <c r="AO125" i="6"/>
  <c r="AO56" i="6"/>
  <c r="AO57" i="6"/>
  <c r="AQ90" i="6"/>
  <c r="AQ91" i="6"/>
  <c r="AQ92" i="6"/>
  <c r="AQ93" i="6"/>
  <c r="AQ95" i="6"/>
  <c r="AQ97" i="6"/>
  <c r="AQ60" i="6"/>
  <c r="AQ64" i="6"/>
  <c r="AQ65" i="6"/>
  <c r="AQ56" i="6"/>
  <c r="AQ57" i="6"/>
  <c r="AQ124" i="6"/>
  <c r="AQ125" i="6"/>
  <c r="AU124" i="6"/>
  <c r="AU125" i="6"/>
  <c r="AU56" i="6"/>
  <c r="AU57" i="6"/>
  <c r="AW124" i="6"/>
  <c r="AW125" i="6"/>
  <c r="AW56" i="6"/>
  <c r="AW57" i="6"/>
  <c r="AZ107" i="6"/>
  <c r="AZ108" i="6"/>
  <c r="AZ109" i="6"/>
  <c r="AZ110" i="6"/>
  <c r="AZ111" i="6"/>
  <c r="AZ112" i="6"/>
  <c r="BB107" i="6"/>
  <c r="BB108" i="6"/>
  <c r="BB109" i="6"/>
  <c r="BB110" i="6"/>
  <c r="BB111" i="6"/>
  <c r="BB112" i="6"/>
  <c r="AY124" i="6"/>
  <c r="AY56" i="6"/>
  <c r="AY57" i="6"/>
  <c r="AV124" i="6"/>
  <c r="AV125" i="6"/>
  <c r="AV56" i="6"/>
  <c r="AV57" i="6"/>
  <c r="AT124" i="6"/>
  <c r="AT125" i="6"/>
  <c r="AT56" i="6"/>
  <c r="AT57" i="6"/>
  <c r="AS124" i="6"/>
  <c r="AS56" i="6"/>
  <c r="AS57" i="6"/>
  <c r="AP124" i="6"/>
  <c r="AP125" i="6"/>
  <c r="AP56" i="6"/>
  <c r="AP57" i="6"/>
  <c r="AN124" i="6"/>
  <c r="AN125" i="6"/>
  <c r="AN56" i="6"/>
  <c r="AN57" i="6"/>
  <c r="AM124" i="6"/>
  <c r="AM125" i="6"/>
  <c r="AM56" i="6"/>
  <c r="AM57" i="6"/>
  <c r="AJ124" i="6"/>
  <c r="AJ125" i="6"/>
  <c r="AJ56" i="6"/>
  <c r="AJ57" i="6"/>
  <c r="AH124" i="6"/>
  <c r="AH125" i="6"/>
  <c r="AH56" i="6"/>
  <c r="AH57" i="6"/>
  <c r="AG124" i="6"/>
  <c r="AG125" i="6"/>
  <c r="AG56" i="6"/>
  <c r="AG57" i="6"/>
  <c r="AD124" i="6"/>
  <c r="AD125" i="6"/>
  <c r="AD56" i="6"/>
  <c r="AD57" i="6"/>
  <c r="AB124" i="6"/>
  <c r="AB125" i="6"/>
  <c r="AB56" i="6"/>
  <c r="AB57" i="6"/>
  <c r="AA124" i="6"/>
  <c r="AA125" i="6"/>
  <c r="AA56" i="6"/>
  <c r="AA57" i="6"/>
  <c r="X124" i="6"/>
  <c r="X125" i="6"/>
  <c r="X56" i="6"/>
  <c r="X57" i="6"/>
  <c r="V124" i="6"/>
  <c r="V125" i="6"/>
  <c r="V56" i="6"/>
  <c r="V57" i="6"/>
  <c r="U124" i="6"/>
  <c r="U56" i="6"/>
  <c r="U57" i="6"/>
  <c r="R124" i="6"/>
  <c r="R125" i="6"/>
  <c r="R56" i="6"/>
  <c r="R57" i="6"/>
  <c r="P124" i="6"/>
  <c r="P125" i="6"/>
  <c r="P56" i="6"/>
  <c r="P57" i="6"/>
  <c r="O124" i="6"/>
  <c r="O125" i="6"/>
  <c r="O56" i="6"/>
  <c r="O57" i="6"/>
  <c r="L124" i="6"/>
  <c r="L125" i="6"/>
  <c r="L56" i="6"/>
  <c r="L57" i="6"/>
  <c r="J124" i="6"/>
  <c r="J125" i="6"/>
  <c r="J56" i="6"/>
  <c r="J57" i="6"/>
  <c r="I124" i="6"/>
  <c r="I56" i="6"/>
  <c r="I57" i="6"/>
  <c r="F124" i="6"/>
  <c r="F125" i="6"/>
  <c r="F56" i="6"/>
  <c r="F57" i="6"/>
  <c r="D124" i="6"/>
  <c r="D125" i="6"/>
  <c r="D56" i="6"/>
  <c r="D57" i="6"/>
  <c r="AX125" i="6"/>
  <c r="AR125" i="6"/>
  <c r="AL125" i="6"/>
  <c r="AF125" i="6"/>
  <c r="Z125" i="6"/>
  <c r="T125" i="6"/>
  <c r="N125" i="6"/>
  <c r="H125" i="6"/>
  <c r="E87" i="10"/>
  <c r="G87" i="10"/>
  <c r="K87" i="10"/>
  <c r="M87" i="10"/>
  <c r="Q87" i="10"/>
  <c r="S87" i="10"/>
  <c r="E88" i="10"/>
  <c r="G88" i="10"/>
  <c r="K88" i="10"/>
  <c r="M88" i="10"/>
  <c r="Q88" i="10"/>
  <c r="S88" i="10"/>
  <c r="E89" i="10"/>
  <c r="G89" i="10"/>
  <c r="K89" i="10"/>
  <c r="M89" i="10"/>
  <c r="Q89" i="10"/>
  <c r="S89" i="10"/>
  <c r="E90" i="10"/>
  <c r="G90" i="10"/>
  <c r="K90" i="10"/>
  <c r="M90" i="10"/>
  <c r="Q90" i="10"/>
  <c r="S90" i="10"/>
  <c r="E91" i="10"/>
  <c r="G91" i="10"/>
  <c r="K91" i="10"/>
  <c r="M91" i="10"/>
  <c r="Q91" i="10"/>
  <c r="S91" i="10"/>
  <c r="E92" i="10"/>
  <c r="G92" i="10"/>
  <c r="K92" i="10"/>
  <c r="M92" i="10"/>
  <c r="Q92" i="10"/>
  <c r="S92" i="10"/>
  <c r="E93" i="10"/>
  <c r="G93" i="10"/>
  <c r="K93" i="10"/>
  <c r="M93" i="10"/>
  <c r="Q93" i="10"/>
  <c r="S93" i="10"/>
  <c r="E94" i="10"/>
  <c r="G94" i="10"/>
  <c r="K94" i="10"/>
  <c r="M94" i="10"/>
  <c r="Q94" i="10"/>
  <c r="S94" i="10"/>
  <c r="E95" i="10"/>
  <c r="G95" i="10"/>
  <c r="K95" i="10"/>
  <c r="M95" i="10"/>
  <c r="Q95" i="10"/>
  <c r="S95" i="10"/>
  <c r="E96" i="10"/>
  <c r="G96" i="10"/>
  <c r="K96" i="10"/>
  <c r="M96" i="10"/>
  <c r="Q96" i="10"/>
  <c r="S96" i="10"/>
  <c r="E101" i="10"/>
  <c r="G101" i="10"/>
  <c r="K101" i="10"/>
  <c r="M101" i="10"/>
  <c r="Q101" i="10"/>
  <c r="S101" i="10"/>
  <c r="E87" i="1"/>
  <c r="G87" i="1"/>
  <c r="K87" i="1"/>
  <c r="M87" i="1"/>
  <c r="Q87" i="1"/>
  <c r="S87" i="1"/>
  <c r="E88" i="1"/>
  <c r="G88" i="1"/>
  <c r="K88" i="1"/>
  <c r="M88" i="1"/>
  <c r="Q88" i="1"/>
  <c r="S88" i="1"/>
  <c r="E89" i="1"/>
  <c r="G89" i="1"/>
  <c r="K89" i="1"/>
  <c r="M89" i="1"/>
  <c r="Q89" i="1"/>
  <c r="S89" i="1"/>
  <c r="E90" i="1"/>
  <c r="G90" i="1"/>
  <c r="K90" i="1"/>
  <c r="M90" i="1"/>
  <c r="Q90" i="1"/>
  <c r="S90" i="1"/>
  <c r="E91" i="1"/>
  <c r="G91" i="1"/>
  <c r="K91" i="1"/>
  <c r="M91" i="1"/>
  <c r="Q91" i="1"/>
  <c r="S91" i="1"/>
  <c r="E92" i="1"/>
  <c r="G92" i="1"/>
  <c r="K92" i="1"/>
  <c r="M92" i="1"/>
  <c r="Q92" i="1"/>
  <c r="S92" i="1"/>
  <c r="E93" i="1"/>
  <c r="G93" i="1"/>
  <c r="K93" i="1"/>
  <c r="M93" i="1"/>
  <c r="Q93" i="1"/>
  <c r="S93" i="1"/>
  <c r="E94" i="1"/>
  <c r="G94" i="1"/>
  <c r="K94" i="1"/>
  <c r="M94" i="1"/>
  <c r="Q94" i="1"/>
  <c r="S94" i="1"/>
  <c r="E95" i="1"/>
  <c r="G95" i="1"/>
  <c r="K95" i="1"/>
  <c r="M95" i="1"/>
  <c r="Q95" i="1"/>
  <c r="S95" i="1"/>
  <c r="E96" i="1"/>
  <c r="G96" i="1"/>
  <c r="K96" i="1"/>
  <c r="M96" i="1"/>
  <c r="Q96" i="1"/>
  <c r="S96" i="1"/>
  <c r="E97" i="1"/>
  <c r="G97" i="1"/>
  <c r="K97" i="1"/>
  <c r="M97" i="1"/>
  <c r="Q97" i="1"/>
  <c r="S97" i="1"/>
  <c r="E98" i="1"/>
  <c r="G98" i="1"/>
  <c r="K98" i="1"/>
  <c r="M98" i="1"/>
  <c r="Q98" i="1"/>
  <c r="S98" i="1"/>
  <c r="E99" i="1"/>
  <c r="G99" i="1"/>
  <c r="K99" i="1"/>
  <c r="M99" i="1"/>
  <c r="Q99" i="1"/>
  <c r="S99" i="1"/>
  <c r="E100" i="1"/>
  <c r="G100" i="1"/>
  <c r="K100" i="1"/>
  <c r="M100" i="1"/>
  <c r="Q100" i="1"/>
  <c r="S100" i="1"/>
  <c r="S22" i="7"/>
  <c r="Q22" i="7"/>
  <c r="M17" i="7"/>
  <c r="K17" i="7"/>
  <c r="Y27" i="7"/>
  <c r="W27" i="7"/>
  <c r="BE100" i="1"/>
  <c r="BD100" i="1"/>
  <c r="BC100" i="1"/>
  <c r="BB100" i="1"/>
  <c r="BA100" i="1"/>
  <c r="AZ100" i="1"/>
  <c r="AW100" i="1"/>
  <c r="AU100" i="1"/>
  <c r="AQ100" i="1"/>
  <c r="AO100" i="1"/>
  <c r="AK100" i="1"/>
  <c r="AI100" i="1"/>
  <c r="AE100" i="1"/>
  <c r="AC100" i="1"/>
  <c r="Y100" i="1"/>
  <c r="W100" i="1"/>
  <c r="BE99" i="1"/>
  <c r="BD99" i="1"/>
  <c r="BC99" i="1"/>
  <c r="BB99" i="1"/>
  <c r="BA99" i="1"/>
  <c r="AZ99" i="1"/>
  <c r="AW99" i="1"/>
  <c r="AU99" i="1"/>
  <c r="AQ99" i="1"/>
  <c r="AO99" i="1"/>
  <c r="AK99" i="1"/>
  <c r="AI99" i="1"/>
  <c r="AE99" i="1"/>
  <c r="AC99" i="1"/>
  <c r="Y99" i="1"/>
  <c r="W99" i="1"/>
  <c r="BE98" i="1"/>
  <c r="BD98" i="1"/>
  <c r="BC98" i="1"/>
  <c r="BB98" i="1"/>
  <c r="BA98" i="1"/>
  <c r="AZ98" i="1"/>
  <c r="AW98" i="1"/>
  <c r="AQ98" i="1"/>
  <c r="AO98" i="1"/>
  <c r="AK98" i="1"/>
  <c r="AI98" i="1"/>
  <c r="AE98" i="1"/>
  <c r="AC98" i="1"/>
  <c r="Y98" i="1"/>
  <c r="W98" i="1"/>
  <c r="BE97" i="1"/>
  <c r="BD97" i="1"/>
  <c r="BC97" i="1"/>
  <c r="BB97" i="1"/>
  <c r="BA97" i="1"/>
  <c r="AZ97" i="1"/>
  <c r="AW97" i="1"/>
  <c r="AU97" i="1"/>
  <c r="AQ97" i="1"/>
  <c r="AO97" i="1"/>
  <c r="AK97" i="1"/>
  <c r="AI97" i="1"/>
  <c r="AE97" i="1"/>
  <c r="AC97" i="1"/>
  <c r="Y97" i="1"/>
  <c r="W97" i="1"/>
  <c r="BE96" i="1"/>
  <c r="BD96" i="1"/>
  <c r="BC96" i="1"/>
  <c r="BB96" i="1"/>
  <c r="BA96" i="1"/>
  <c r="AZ96" i="1"/>
  <c r="AW96" i="1"/>
  <c r="AU96" i="1"/>
  <c r="AQ96" i="1"/>
  <c r="AO96" i="1"/>
  <c r="AK96" i="1"/>
  <c r="AI96" i="1"/>
  <c r="AE96" i="1"/>
  <c r="AC96" i="1"/>
  <c r="Y96" i="1"/>
  <c r="W96" i="1"/>
  <c r="BE95" i="1"/>
  <c r="BD95" i="1"/>
  <c r="BC95" i="1"/>
  <c r="BB95" i="1"/>
  <c r="BA95" i="1"/>
  <c r="AZ95" i="1"/>
  <c r="AW95" i="1"/>
  <c r="AU95" i="1"/>
  <c r="AQ95" i="1"/>
  <c r="AO95" i="1"/>
  <c r="AK95" i="1"/>
  <c r="AI95" i="1"/>
  <c r="AE95" i="1"/>
  <c r="AC95" i="1"/>
  <c r="Y95" i="1"/>
  <c r="W95" i="1"/>
  <c r="BE94" i="1"/>
  <c r="BD94" i="1"/>
  <c r="BC94" i="1"/>
  <c r="BB94" i="1"/>
  <c r="BA94" i="1"/>
  <c r="AZ94" i="1"/>
  <c r="AW94" i="1"/>
  <c r="AU94" i="1"/>
  <c r="AQ94" i="1"/>
  <c r="AO94" i="1"/>
  <c r="AK94" i="1"/>
  <c r="AI94" i="1"/>
  <c r="AE94" i="1"/>
  <c r="AC94" i="1"/>
  <c r="Y94" i="1"/>
  <c r="W94" i="1"/>
  <c r="BE93" i="1"/>
  <c r="BD93" i="1"/>
  <c r="BC93" i="1"/>
  <c r="BB93" i="1"/>
  <c r="BA93" i="1"/>
  <c r="AZ93" i="1"/>
  <c r="AW93" i="1"/>
  <c r="AU93" i="1"/>
  <c r="AQ93" i="1"/>
  <c r="AO93" i="1"/>
  <c r="AK93" i="1"/>
  <c r="AI93" i="1"/>
  <c r="AE93" i="1"/>
  <c r="AC93" i="1"/>
  <c r="Y93" i="1"/>
  <c r="W93" i="1"/>
  <c r="BE92" i="1"/>
  <c r="BD92" i="1"/>
  <c r="BC92" i="1"/>
  <c r="BB92" i="1"/>
  <c r="BA92" i="1"/>
  <c r="AZ92" i="1"/>
  <c r="AW92" i="1"/>
  <c r="AU92" i="1"/>
  <c r="AQ92" i="1"/>
  <c r="AO92" i="1"/>
  <c r="AK92" i="1"/>
  <c r="AI92" i="1"/>
  <c r="AE92" i="1"/>
  <c r="AC92" i="1"/>
  <c r="Y92" i="1"/>
  <c r="W92" i="1"/>
  <c r="BE91" i="1"/>
  <c r="BD91" i="1"/>
  <c r="BC91" i="1"/>
  <c r="BB91" i="1"/>
  <c r="BA91" i="1"/>
  <c r="AZ91" i="1"/>
  <c r="AW91" i="1"/>
  <c r="AU91" i="1"/>
  <c r="AQ91" i="1"/>
  <c r="AO91" i="1"/>
  <c r="AK91" i="1"/>
  <c r="AI91" i="1"/>
  <c r="AE91" i="1"/>
  <c r="AC91" i="1"/>
  <c r="Y91" i="1"/>
  <c r="W91" i="1"/>
  <c r="BE90" i="1"/>
  <c r="BD90" i="1"/>
  <c r="BC90" i="1"/>
  <c r="BB90" i="1"/>
  <c r="BA90" i="1"/>
  <c r="AZ90" i="1"/>
  <c r="AW90" i="1"/>
  <c r="AU90" i="1"/>
  <c r="AQ90" i="1"/>
  <c r="AO90" i="1"/>
  <c r="AK90" i="1"/>
  <c r="AI90" i="1"/>
  <c r="AE90" i="1"/>
  <c r="AC90" i="1"/>
  <c r="Y90" i="1"/>
  <c r="W90" i="1"/>
  <c r="BE89" i="1"/>
  <c r="BD89" i="1"/>
  <c r="BC89" i="1"/>
  <c r="BB89" i="1"/>
  <c r="BA89" i="1"/>
  <c r="AZ89" i="1"/>
  <c r="AW89" i="1"/>
  <c r="AU89" i="1"/>
  <c r="AQ89" i="1"/>
  <c r="AO89" i="1"/>
  <c r="AK89" i="1"/>
  <c r="AI89" i="1"/>
  <c r="AE89" i="1"/>
  <c r="AC89" i="1"/>
  <c r="Y89" i="1"/>
  <c r="W89" i="1"/>
  <c r="BE88" i="1"/>
  <c r="BD88" i="1"/>
  <c r="BC88" i="1"/>
  <c r="BB88" i="1"/>
  <c r="BA88" i="1"/>
  <c r="AZ88" i="1"/>
  <c r="AW88" i="1"/>
  <c r="AU88" i="1"/>
  <c r="AQ88" i="1"/>
  <c r="AO88" i="1"/>
  <c r="AK88" i="1"/>
  <c r="AI88" i="1"/>
  <c r="AE88" i="1"/>
  <c r="AC88" i="1"/>
  <c r="Y88" i="1"/>
  <c r="W88" i="1"/>
  <c r="BE87" i="1"/>
  <c r="BD87" i="1"/>
  <c r="BC87" i="1"/>
  <c r="BB87" i="1"/>
  <c r="BA87" i="1"/>
  <c r="AZ87" i="1"/>
  <c r="AW87" i="1"/>
  <c r="AU87" i="1"/>
  <c r="AQ87" i="1"/>
  <c r="AO87" i="1"/>
  <c r="AK87" i="1"/>
  <c r="AI87" i="1"/>
  <c r="AE87" i="1"/>
  <c r="AC87" i="1"/>
  <c r="Y87" i="1"/>
  <c r="W87" i="1"/>
  <c r="BE86" i="1"/>
  <c r="BD86" i="1"/>
  <c r="BC86" i="1"/>
  <c r="BB86" i="1"/>
  <c r="BA86" i="1"/>
  <c r="AZ86" i="1"/>
  <c r="AW86" i="1"/>
  <c r="AU86" i="1"/>
  <c r="AQ86" i="1"/>
  <c r="AO86" i="1"/>
  <c r="AK86" i="1"/>
  <c r="AI86" i="1"/>
  <c r="AE86" i="1"/>
  <c r="AC86" i="1"/>
  <c r="Y86" i="1"/>
  <c r="W86" i="1"/>
  <c r="S86" i="1"/>
  <c r="Q86" i="1"/>
  <c r="M86" i="1"/>
  <c r="K86" i="1"/>
  <c r="G86" i="1"/>
  <c r="E86" i="1"/>
  <c r="AO95" i="10"/>
  <c r="AQ95" i="10"/>
  <c r="AI89" i="10"/>
  <c r="AK89" i="10"/>
  <c r="AC87" i="10"/>
  <c r="AE87" i="10"/>
  <c r="N83" i="11"/>
  <c r="N84" i="11"/>
  <c r="H83" i="11"/>
  <c r="H84" i="11"/>
  <c r="BE82" i="11"/>
  <c r="AY82" i="11"/>
  <c r="AX82" i="11"/>
  <c r="AW82" i="11"/>
  <c r="AV82" i="11"/>
  <c r="AU82" i="11"/>
  <c r="AT82" i="11"/>
  <c r="AS82" i="11"/>
  <c r="AR82" i="11"/>
  <c r="AP82" i="11"/>
  <c r="AO82" i="11"/>
  <c r="AN82" i="11"/>
  <c r="AM82" i="11"/>
  <c r="AL82" i="11"/>
  <c r="AK82" i="11"/>
  <c r="AJ82" i="11"/>
  <c r="AI82" i="11"/>
  <c r="AH82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AY74" i="11"/>
  <c r="AX74" i="11"/>
  <c r="AW74" i="11"/>
  <c r="AV74" i="11"/>
  <c r="AU74" i="11"/>
  <c r="AT74" i="11"/>
  <c r="AS74" i="11"/>
  <c r="AR74" i="11"/>
  <c r="AP74" i="11"/>
  <c r="AO74" i="11"/>
  <c r="AN74" i="11"/>
  <c r="AM74" i="11"/>
  <c r="AL74" i="11"/>
  <c r="AK74" i="11"/>
  <c r="AJ74" i="11"/>
  <c r="AI74" i="11"/>
  <c r="AH74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BE67" i="11"/>
  <c r="BC67" i="11"/>
  <c r="BA67" i="11"/>
  <c r="AW67" i="11"/>
  <c r="AU67" i="11"/>
  <c r="AO67" i="11"/>
  <c r="AK67" i="11"/>
  <c r="AI67" i="11"/>
  <c r="AE67" i="11"/>
  <c r="AC67" i="11"/>
  <c r="Y67" i="11"/>
  <c r="W67" i="11"/>
  <c r="S67" i="11"/>
  <c r="Q67" i="11"/>
  <c r="M67" i="11"/>
  <c r="K67" i="11"/>
  <c r="G67" i="11"/>
  <c r="E67" i="11"/>
  <c r="BE66" i="11"/>
  <c r="BC66" i="11"/>
  <c r="BA66" i="11"/>
  <c r="AW66" i="11"/>
  <c r="AU66" i="11"/>
  <c r="AO66" i="11"/>
  <c r="AK66" i="11"/>
  <c r="AI66" i="11"/>
  <c r="AE66" i="11"/>
  <c r="AC66" i="11"/>
  <c r="Y66" i="11"/>
  <c r="W66" i="11"/>
  <c r="S66" i="11"/>
  <c r="Q66" i="11"/>
  <c r="M66" i="11"/>
  <c r="K66" i="11"/>
  <c r="G66" i="11"/>
  <c r="E66" i="11"/>
  <c r="BE65" i="11"/>
  <c r="BC65" i="11"/>
  <c r="BA65" i="11"/>
  <c r="AW65" i="11"/>
  <c r="AU65" i="11"/>
  <c r="AO65" i="11"/>
  <c r="AK65" i="11"/>
  <c r="AI65" i="11"/>
  <c r="AE65" i="11"/>
  <c r="AC65" i="11"/>
  <c r="Y65" i="11"/>
  <c r="W65" i="11"/>
  <c r="S65" i="11"/>
  <c r="Q65" i="11"/>
  <c r="M65" i="11"/>
  <c r="K65" i="11"/>
  <c r="G65" i="11"/>
  <c r="E65" i="11"/>
  <c r="BE64" i="11"/>
  <c r="BC64" i="11"/>
  <c r="BA64" i="11"/>
  <c r="AW64" i="11"/>
  <c r="AU64" i="11"/>
  <c r="AO64" i="11"/>
  <c r="AK64" i="11"/>
  <c r="AI64" i="11"/>
  <c r="AE64" i="11"/>
  <c r="AC64" i="11"/>
  <c r="Y64" i="11"/>
  <c r="W64" i="11"/>
  <c r="S64" i="11"/>
  <c r="Q64" i="11"/>
  <c r="G64" i="11"/>
  <c r="E64" i="11"/>
  <c r="BE63" i="11"/>
  <c r="BC63" i="11"/>
  <c r="BA63" i="11"/>
  <c r="AW63" i="11"/>
  <c r="AU63" i="11"/>
  <c r="AO63" i="11"/>
  <c r="AK63" i="11"/>
  <c r="AI63" i="11"/>
  <c r="AE63" i="11"/>
  <c r="AC63" i="11"/>
  <c r="Y63" i="11"/>
  <c r="W63" i="11"/>
  <c r="S63" i="11"/>
  <c r="Q63" i="11"/>
  <c r="M63" i="11"/>
  <c r="K63" i="11"/>
  <c r="G63" i="11"/>
  <c r="E63" i="11"/>
  <c r="BE62" i="11"/>
  <c r="BC62" i="11"/>
  <c r="BA62" i="11"/>
  <c r="AW62" i="11"/>
  <c r="AU62" i="11"/>
  <c r="AO62" i="11"/>
  <c r="AK62" i="11"/>
  <c r="AI62" i="11"/>
  <c r="AE62" i="11"/>
  <c r="AC62" i="11"/>
  <c r="Y62" i="11"/>
  <c r="W62" i="11"/>
  <c r="S62" i="11"/>
  <c r="Q62" i="11"/>
  <c r="M62" i="11"/>
  <c r="K62" i="11"/>
  <c r="G62" i="11"/>
  <c r="E62" i="11"/>
  <c r="BE61" i="11"/>
  <c r="BC61" i="11"/>
  <c r="BA61" i="11"/>
  <c r="AW61" i="11"/>
  <c r="AU61" i="11"/>
  <c r="AO61" i="11"/>
  <c r="AK61" i="11"/>
  <c r="AI61" i="11"/>
  <c r="AE61" i="11"/>
  <c r="AC61" i="11"/>
  <c r="Y61" i="11"/>
  <c r="W61" i="11"/>
  <c r="S61" i="11"/>
  <c r="Q61" i="11"/>
  <c r="M61" i="11"/>
  <c r="K61" i="11"/>
  <c r="G61" i="11"/>
  <c r="E61" i="11"/>
  <c r="BE60" i="11"/>
  <c r="BC60" i="11"/>
  <c r="BA60" i="11"/>
  <c r="AW60" i="11"/>
  <c r="AU60" i="11"/>
  <c r="AO60" i="11"/>
  <c r="AK60" i="11"/>
  <c r="AI60" i="11"/>
  <c r="AE60" i="11"/>
  <c r="AC60" i="11"/>
  <c r="Y60" i="11"/>
  <c r="W60" i="11"/>
  <c r="S60" i="11"/>
  <c r="Q60" i="11"/>
  <c r="M60" i="11"/>
  <c r="K60" i="11"/>
  <c r="G60" i="11"/>
  <c r="E60" i="11"/>
  <c r="AZ64" i="6"/>
  <c r="BB61" i="6"/>
  <c r="BB62" i="6"/>
  <c r="BB63" i="6"/>
  <c r="BD60" i="6"/>
  <c r="BD61" i="6"/>
  <c r="BD62" i="6"/>
  <c r="BD63" i="6"/>
  <c r="BD64" i="6"/>
  <c r="BD65" i="6"/>
  <c r="BD66" i="6"/>
  <c r="BD67" i="6"/>
  <c r="AY83" i="6"/>
  <c r="AY84" i="6"/>
  <c r="AX83" i="6"/>
  <c r="AX84" i="6"/>
  <c r="AW83" i="6"/>
  <c r="AW84" i="6"/>
  <c r="AV83" i="6"/>
  <c r="AV84" i="6"/>
  <c r="AU83" i="6"/>
  <c r="AU84" i="6"/>
  <c r="AT83" i="6"/>
  <c r="AT84" i="6"/>
  <c r="AS83" i="6"/>
  <c r="AS84" i="6"/>
  <c r="AR83" i="6"/>
  <c r="AR84" i="6"/>
  <c r="AQ61" i="6"/>
  <c r="AQ62" i="6"/>
  <c r="AQ63" i="6"/>
  <c r="AQ66" i="6"/>
  <c r="AQ67" i="6"/>
  <c r="AP83" i="6"/>
  <c r="AP84" i="6"/>
  <c r="AO83" i="6"/>
  <c r="AO84" i="6"/>
  <c r="AN83" i="6"/>
  <c r="AN84" i="6"/>
  <c r="AM83" i="6"/>
  <c r="AM84" i="6"/>
  <c r="AL83" i="6"/>
  <c r="AL84" i="6"/>
  <c r="AK83" i="6"/>
  <c r="AK84" i="6"/>
  <c r="AJ83" i="6"/>
  <c r="AJ84" i="6"/>
  <c r="AI83" i="6"/>
  <c r="AI84" i="6"/>
  <c r="AH83" i="6"/>
  <c r="AH84" i="6"/>
  <c r="AG83" i="6"/>
  <c r="AG84" i="6"/>
  <c r="AF83" i="6"/>
  <c r="AF84" i="6"/>
  <c r="AE83" i="6"/>
  <c r="AE84" i="6"/>
  <c r="AD83" i="6"/>
  <c r="AD84" i="6"/>
  <c r="AC83" i="6"/>
  <c r="AC84" i="6"/>
  <c r="AB83" i="6"/>
  <c r="AB84" i="6"/>
  <c r="AA83" i="6"/>
  <c r="AA84" i="6"/>
  <c r="Z83" i="6"/>
  <c r="Z84" i="6"/>
  <c r="Y83" i="6"/>
  <c r="Y84" i="6"/>
  <c r="X83" i="6"/>
  <c r="X84" i="6"/>
  <c r="W83" i="6"/>
  <c r="W84" i="6"/>
  <c r="V83" i="6"/>
  <c r="V84" i="6"/>
  <c r="U83" i="6"/>
  <c r="U84" i="6"/>
  <c r="T83" i="6"/>
  <c r="T84" i="6"/>
  <c r="S83" i="6"/>
  <c r="S84" i="6"/>
  <c r="R83" i="6"/>
  <c r="R84" i="6"/>
  <c r="Q83" i="6"/>
  <c r="Q84" i="6"/>
  <c r="P83" i="6"/>
  <c r="P84" i="6"/>
  <c r="O83" i="6"/>
  <c r="O84" i="6"/>
  <c r="N83" i="6"/>
  <c r="N84" i="6"/>
  <c r="M83" i="6"/>
  <c r="M84" i="6"/>
  <c r="L83" i="6"/>
  <c r="L84" i="6"/>
  <c r="K83" i="6"/>
  <c r="K84" i="6"/>
  <c r="J83" i="6"/>
  <c r="J84" i="6"/>
  <c r="I83" i="6"/>
  <c r="I84" i="6"/>
  <c r="H83" i="6"/>
  <c r="H84" i="6"/>
  <c r="G83" i="6"/>
  <c r="G84" i="6"/>
  <c r="F83" i="6"/>
  <c r="F84" i="6"/>
  <c r="E83" i="6"/>
  <c r="E84" i="6"/>
  <c r="D83" i="6"/>
  <c r="D84" i="6"/>
  <c r="BA82" i="6"/>
  <c r="AY82" i="6"/>
  <c r="AX82" i="6"/>
  <c r="AW82" i="6"/>
  <c r="AV82" i="6"/>
  <c r="AU82" i="6"/>
  <c r="AT82" i="6"/>
  <c r="AS82" i="6"/>
  <c r="AR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AY74" i="6"/>
  <c r="AX74" i="6"/>
  <c r="AW74" i="6"/>
  <c r="AV74" i="6"/>
  <c r="AU74" i="6"/>
  <c r="AT74" i="6"/>
  <c r="AS74" i="6"/>
  <c r="AR74" i="6"/>
  <c r="AP74" i="6"/>
  <c r="AO74" i="6"/>
  <c r="AN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BE67" i="6"/>
  <c r="BC67" i="6"/>
  <c r="BA67" i="6"/>
  <c r="AW67" i="6"/>
  <c r="AU67" i="6"/>
  <c r="AO67" i="6"/>
  <c r="AK67" i="6"/>
  <c r="AI67" i="6"/>
  <c r="AE67" i="6"/>
  <c r="AC67" i="6"/>
  <c r="Y67" i="6"/>
  <c r="W67" i="6"/>
  <c r="S67" i="6"/>
  <c r="Q67" i="6"/>
  <c r="M67" i="6"/>
  <c r="K67" i="6"/>
  <c r="G67" i="6"/>
  <c r="E67" i="6"/>
  <c r="BE66" i="6"/>
  <c r="BC66" i="6"/>
  <c r="BA66" i="6"/>
  <c r="AW66" i="6"/>
  <c r="AU66" i="6"/>
  <c r="AO66" i="6"/>
  <c r="AK66" i="6"/>
  <c r="AI66" i="6"/>
  <c r="AE66" i="6"/>
  <c r="AC66" i="6"/>
  <c r="Y66" i="6"/>
  <c r="W66" i="6"/>
  <c r="S66" i="6"/>
  <c r="Q66" i="6"/>
  <c r="M66" i="6"/>
  <c r="K66" i="6"/>
  <c r="G66" i="6"/>
  <c r="E66" i="6"/>
  <c r="BE65" i="6"/>
  <c r="BC65" i="6"/>
  <c r="BA65" i="6"/>
  <c r="AW65" i="6"/>
  <c r="AU65" i="6"/>
  <c r="AO65" i="6"/>
  <c r="AK65" i="6"/>
  <c r="AI65" i="6"/>
  <c r="AE65" i="6"/>
  <c r="AC65" i="6"/>
  <c r="Y65" i="6"/>
  <c r="W65" i="6"/>
  <c r="S65" i="6"/>
  <c r="Q65" i="6"/>
  <c r="M65" i="6"/>
  <c r="K65" i="6"/>
  <c r="G65" i="6"/>
  <c r="E65" i="6"/>
  <c r="BE64" i="6"/>
  <c r="BC64" i="6"/>
  <c r="BA64" i="6"/>
  <c r="AW64" i="6"/>
  <c r="AU64" i="6"/>
  <c r="AO64" i="6"/>
  <c r="AK64" i="6"/>
  <c r="AI64" i="6"/>
  <c r="AE64" i="6"/>
  <c r="AC64" i="6"/>
  <c r="Y64" i="6"/>
  <c r="W64" i="6"/>
  <c r="S64" i="6"/>
  <c r="Q64" i="6"/>
  <c r="G64" i="6"/>
  <c r="E64" i="6"/>
  <c r="BE63" i="6"/>
  <c r="BC63" i="6"/>
  <c r="BA63" i="6"/>
  <c r="AW63" i="6"/>
  <c r="AU63" i="6"/>
  <c r="AO63" i="6"/>
  <c r="AK63" i="6"/>
  <c r="AI63" i="6"/>
  <c r="AE63" i="6"/>
  <c r="AC63" i="6"/>
  <c r="Y63" i="6"/>
  <c r="W63" i="6"/>
  <c r="S63" i="6"/>
  <c r="Q63" i="6"/>
  <c r="M63" i="6"/>
  <c r="K63" i="6"/>
  <c r="G63" i="6"/>
  <c r="E63" i="6"/>
  <c r="BE62" i="6"/>
  <c r="BC62" i="6"/>
  <c r="BA62" i="6"/>
  <c r="AW62" i="6"/>
  <c r="AU62" i="6"/>
  <c r="AO62" i="6"/>
  <c r="AK62" i="6"/>
  <c r="AI62" i="6"/>
  <c r="AE62" i="6"/>
  <c r="AC62" i="6"/>
  <c r="Y62" i="6"/>
  <c r="W62" i="6"/>
  <c r="S62" i="6"/>
  <c r="Q62" i="6"/>
  <c r="M62" i="6"/>
  <c r="K62" i="6"/>
  <c r="G62" i="6"/>
  <c r="E62" i="6"/>
  <c r="BE61" i="6"/>
  <c r="BC61" i="6"/>
  <c r="BA61" i="6"/>
  <c r="AW61" i="6"/>
  <c r="AU61" i="6"/>
  <c r="AO61" i="6"/>
  <c r="AK61" i="6"/>
  <c r="AI61" i="6"/>
  <c r="AE61" i="6"/>
  <c r="AC61" i="6"/>
  <c r="Y61" i="6"/>
  <c r="W61" i="6"/>
  <c r="S61" i="6"/>
  <c r="Q61" i="6"/>
  <c r="M61" i="6"/>
  <c r="K61" i="6"/>
  <c r="G61" i="6"/>
  <c r="E61" i="6"/>
  <c r="BE60" i="6"/>
  <c r="BC60" i="6"/>
  <c r="BA60" i="6"/>
  <c r="AW60" i="6"/>
  <c r="AU60" i="6"/>
  <c r="AO60" i="6"/>
  <c r="AK60" i="6"/>
  <c r="AI60" i="6"/>
  <c r="AE60" i="6"/>
  <c r="AC60" i="6"/>
  <c r="Y60" i="6"/>
  <c r="W60" i="6"/>
  <c r="S60" i="6"/>
  <c r="Q60" i="6"/>
  <c r="M60" i="6"/>
  <c r="K60" i="6"/>
  <c r="G60" i="6"/>
  <c r="E60" i="6"/>
  <c r="AZ60" i="5"/>
  <c r="AZ61" i="5"/>
  <c r="AZ62" i="5"/>
  <c r="AZ63" i="5"/>
  <c r="AZ64" i="5"/>
  <c r="AZ65" i="5"/>
  <c r="AZ66" i="5"/>
  <c r="AZ67" i="5"/>
  <c r="BB60" i="5"/>
  <c r="BB61" i="5"/>
  <c r="BB62" i="5"/>
  <c r="BB63" i="5"/>
  <c r="BB64" i="5"/>
  <c r="BB65" i="5"/>
  <c r="BB66" i="5"/>
  <c r="BB67" i="5"/>
  <c r="BD60" i="5"/>
  <c r="BD61" i="5"/>
  <c r="BD62" i="5"/>
  <c r="BD63" i="5"/>
  <c r="BD64" i="5"/>
  <c r="BD65" i="5"/>
  <c r="BD66" i="5"/>
  <c r="BD67" i="5"/>
  <c r="BD82" i="5"/>
  <c r="AY83" i="5"/>
  <c r="AY84" i="5"/>
  <c r="AX83" i="5"/>
  <c r="AX84" i="5"/>
  <c r="AW83" i="5"/>
  <c r="AW84" i="5"/>
  <c r="AV83" i="5"/>
  <c r="AV84" i="5"/>
  <c r="AU83" i="5"/>
  <c r="AU84" i="5"/>
  <c r="AT83" i="5"/>
  <c r="AT84" i="5"/>
  <c r="AS83" i="5"/>
  <c r="AS84" i="5"/>
  <c r="AR83" i="5"/>
  <c r="AR84" i="5"/>
  <c r="AQ60" i="5"/>
  <c r="AQ61" i="5"/>
  <c r="AQ62" i="5"/>
  <c r="AQ63" i="5"/>
  <c r="AQ64" i="5"/>
  <c r="AQ65" i="5"/>
  <c r="AQ66" i="5"/>
  <c r="AQ67" i="5"/>
  <c r="AP83" i="5"/>
  <c r="AP84" i="5"/>
  <c r="AO83" i="5"/>
  <c r="AO84" i="5"/>
  <c r="AN83" i="5"/>
  <c r="AN84" i="5"/>
  <c r="AM83" i="5"/>
  <c r="AM84" i="5"/>
  <c r="AL83" i="5"/>
  <c r="AL84" i="5"/>
  <c r="AK83" i="5"/>
  <c r="AK84" i="5"/>
  <c r="AJ83" i="5"/>
  <c r="AJ84" i="5"/>
  <c r="AI83" i="5"/>
  <c r="AI84" i="5"/>
  <c r="AH83" i="5"/>
  <c r="AH84" i="5"/>
  <c r="AG83" i="5"/>
  <c r="AG84" i="5"/>
  <c r="AF83" i="5"/>
  <c r="AF84" i="5"/>
  <c r="AE83" i="5"/>
  <c r="AE84" i="5"/>
  <c r="AD83" i="5"/>
  <c r="AD84" i="5"/>
  <c r="AC83" i="5"/>
  <c r="AC84" i="5"/>
  <c r="AB83" i="5"/>
  <c r="AB84" i="5"/>
  <c r="AA83" i="5"/>
  <c r="AA84" i="5"/>
  <c r="Z83" i="5"/>
  <c r="Z84" i="5"/>
  <c r="Y83" i="5"/>
  <c r="Y84" i="5"/>
  <c r="X83" i="5"/>
  <c r="X84" i="5"/>
  <c r="W83" i="5"/>
  <c r="W84" i="5"/>
  <c r="V83" i="5"/>
  <c r="V84" i="5"/>
  <c r="U83" i="5"/>
  <c r="U84" i="5"/>
  <c r="T83" i="5"/>
  <c r="T84" i="5"/>
  <c r="S83" i="5"/>
  <c r="S84" i="5"/>
  <c r="R83" i="5"/>
  <c r="R84" i="5"/>
  <c r="Q83" i="5"/>
  <c r="Q84" i="5"/>
  <c r="P83" i="5"/>
  <c r="P84" i="5"/>
  <c r="O83" i="5"/>
  <c r="O84" i="5"/>
  <c r="N83" i="5"/>
  <c r="N84" i="5"/>
  <c r="M83" i="5"/>
  <c r="M84" i="5"/>
  <c r="L83" i="5"/>
  <c r="L84" i="5"/>
  <c r="K83" i="5"/>
  <c r="K84" i="5"/>
  <c r="J83" i="5"/>
  <c r="J84" i="5"/>
  <c r="I83" i="5"/>
  <c r="I84" i="5"/>
  <c r="H83" i="5"/>
  <c r="H84" i="5"/>
  <c r="G83" i="5"/>
  <c r="G84" i="5"/>
  <c r="F83" i="5"/>
  <c r="F84" i="5"/>
  <c r="E83" i="5"/>
  <c r="E84" i="5"/>
  <c r="D83" i="5"/>
  <c r="D84" i="5"/>
  <c r="AY82" i="5"/>
  <c r="AX82" i="5"/>
  <c r="AW82" i="5"/>
  <c r="AV82" i="5"/>
  <c r="AU82" i="5"/>
  <c r="AT82" i="5"/>
  <c r="AS82" i="5"/>
  <c r="AR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AY74" i="5"/>
  <c r="AX74" i="5"/>
  <c r="AW74" i="5"/>
  <c r="AV74" i="5"/>
  <c r="AU74" i="5"/>
  <c r="AT74" i="5"/>
  <c r="AS74" i="5"/>
  <c r="AR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E67" i="5"/>
  <c r="BC67" i="5"/>
  <c r="BA67" i="5"/>
  <c r="AW67" i="5"/>
  <c r="AU67" i="5"/>
  <c r="AO67" i="5"/>
  <c r="AK67" i="5"/>
  <c r="AI67" i="5"/>
  <c r="AE67" i="5"/>
  <c r="AC67" i="5"/>
  <c r="Y67" i="5"/>
  <c r="W67" i="5"/>
  <c r="S67" i="5"/>
  <c r="Q67" i="5"/>
  <c r="M67" i="5"/>
  <c r="K67" i="5"/>
  <c r="G67" i="5"/>
  <c r="E67" i="5"/>
  <c r="BE66" i="5"/>
  <c r="BC66" i="5"/>
  <c r="BA66" i="5"/>
  <c r="AW66" i="5"/>
  <c r="AU66" i="5"/>
  <c r="AO66" i="5"/>
  <c r="AK66" i="5"/>
  <c r="AI66" i="5"/>
  <c r="AE66" i="5"/>
  <c r="AC66" i="5"/>
  <c r="Y66" i="5"/>
  <c r="W66" i="5"/>
  <c r="S66" i="5"/>
  <c r="Q66" i="5"/>
  <c r="M66" i="5"/>
  <c r="K66" i="5"/>
  <c r="G66" i="5"/>
  <c r="E66" i="5"/>
  <c r="BE65" i="5"/>
  <c r="BC65" i="5"/>
  <c r="BA65" i="5"/>
  <c r="AW65" i="5"/>
  <c r="AU65" i="5"/>
  <c r="AO65" i="5"/>
  <c r="AK65" i="5"/>
  <c r="AI65" i="5"/>
  <c r="AE65" i="5"/>
  <c r="AC65" i="5"/>
  <c r="Y65" i="5"/>
  <c r="W65" i="5"/>
  <c r="S65" i="5"/>
  <c r="Q65" i="5"/>
  <c r="M65" i="5"/>
  <c r="K65" i="5"/>
  <c r="G65" i="5"/>
  <c r="E65" i="5"/>
  <c r="BE64" i="5"/>
  <c r="BC64" i="5"/>
  <c r="BA64" i="5"/>
  <c r="AW64" i="5"/>
  <c r="AU64" i="5"/>
  <c r="AO64" i="5"/>
  <c r="AK64" i="5"/>
  <c r="AI64" i="5"/>
  <c r="AE64" i="5"/>
  <c r="AC64" i="5"/>
  <c r="Y64" i="5"/>
  <c r="W64" i="5"/>
  <c r="S64" i="5"/>
  <c r="Q64" i="5"/>
  <c r="G64" i="5"/>
  <c r="E64" i="5"/>
  <c r="BE63" i="5"/>
  <c r="BC63" i="5"/>
  <c r="BA63" i="5"/>
  <c r="AW63" i="5"/>
  <c r="AU63" i="5"/>
  <c r="AO63" i="5"/>
  <c r="AK63" i="5"/>
  <c r="AI63" i="5"/>
  <c r="AE63" i="5"/>
  <c r="AC63" i="5"/>
  <c r="Y63" i="5"/>
  <c r="W63" i="5"/>
  <c r="S63" i="5"/>
  <c r="Q63" i="5"/>
  <c r="M63" i="5"/>
  <c r="K63" i="5"/>
  <c r="G63" i="5"/>
  <c r="E63" i="5"/>
  <c r="BE62" i="5"/>
  <c r="BC62" i="5"/>
  <c r="BA62" i="5"/>
  <c r="AW62" i="5"/>
  <c r="AU62" i="5"/>
  <c r="AO62" i="5"/>
  <c r="AK62" i="5"/>
  <c r="AI62" i="5"/>
  <c r="AE62" i="5"/>
  <c r="AC62" i="5"/>
  <c r="Y62" i="5"/>
  <c r="W62" i="5"/>
  <c r="S62" i="5"/>
  <c r="Q62" i="5"/>
  <c r="M62" i="5"/>
  <c r="K62" i="5"/>
  <c r="G62" i="5"/>
  <c r="E62" i="5"/>
  <c r="BE61" i="5"/>
  <c r="BC61" i="5"/>
  <c r="BA61" i="5"/>
  <c r="AW61" i="5"/>
  <c r="AU61" i="5"/>
  <c r="AO61" i="5"/>
  <c r="AK61" i="5"/>
  <c r="AI61" i="5"/>
  <c r="AE61" i="5"/>
  <c r="AC61" i="5"/>
  <c r="Y61" i="5"/>
  <c r="W61" i="5"/>
  <c r="S61" i="5"/>
  <c r="Q61" i="5"/>
  <c r="M61" i="5"/>
  <c r="K61" i="5"/>
  <c r="G61" i="5"/>
  <c r="E61" i="5"/>
  <c r="BE60" i="5"/>
  <c r="BC60" i="5"/>
  <c r="BA60" i="5"/>
  <c r="AW60" i="5"/>
  <c r="AU60" i="5"/>
  <c r="AO60" i="5"/>
  <c r="AK60" i="5"/>
  <c r="AI60" i="5"/>
  <c r="AE60" i="5"/>
  <c r="AC60" i="5"/>
  <c r="Y60" i="5"/>
  <c r="W60" i="5"/>
  <c r="S60" i="5"/>
  <c r="Q60" i="5"/>
  <c r="M60" i="5"/>
  <c r="K60" i="5"/>
  <c r="G60" i="5"/>
  <c r="E60" i="5"/>
  <c r="AZ60" i="10"/>
  <c r="AZ61" i="10"/>
  <c r="AZ62" i="10"/>
  <c r="AZ63" i="10"/>
  <c r="AZ64" i="10"/>
  <c r="AZ65" i="10"/>
  <c r="AZ66" i="10"/>
  <c r="AZ67" i="10"/>
  <c r="BB60" i="10"/>
  <c r="BB61" i="10"/>
  <c r="BB62" i="10"/>
  <c r="BB63" i="10"/>
  <c r="BB64" i="10"/>
  <c r="BB65" i="10"/>
  <c r="BB66" i="10"/>
  <c r="BB67" i="10"/>
  <c r="BD60" i="10"/>
  <c r="BD61" i="10"/>
  <c r="BD62" i="10"/>
  <c r="BD63" i="10"/>
  <c r="BD64" i="10"/>
  <c r="BD65" i="10"/>
  <c r="BD66" i="10"/>
  <c r="BD67" i="10"/>
  <c r="AY83" i="10"/>
  <c r="AY84" i="10"/>
  <c r="AX83" i="10"/>
  <c r="AX84" i="10"/>
  <c r="AW83" i="10"/>
  <c r="AW84" i="10"/>
  <c r="AV83" i="10"/>
  <c r="AV84" i="10"/>
  <c r="AU83" i="10"/>
  <c r="AU84" i="10"/>
  <c r="AT83" i="10"/>
  <c r="AT84" i="10"/>
  <c r="AS83" i="10"/>
  <c r="AS84" i="10"/>
  <c r="AR83" i="10"/>
  <c r="AR84" i="10"/>
  <c r="AQ60" i="10"/>
  <c r="AQ61" i="10"/>
  <c r="AQ62" i="10"/>
  <c r="AQ63" i="10"/>
  <c r="AQ64" i="10"/>
  <c r="AQ65" i="10"/>
  <c r="AQ66" i="10"/>
  <c r="AQ67" i="10"/>
  <c r="AP83" i="10"/>
  <c r="AP84" i="10"/>
  <c r="AO83" i="10"/>
  <c r="AO84" i="10"/>
  <c r="AN83" i="10"/>
  <c r="AN84" i="10"/>
  <c r="AM83" i="10"/>
  <c r="AM84" i="10"/>
  <c r="AL83" i="10"/>
  <c r="AL84" i="10"/>
  <c r="AK83" i="10"/>
  <c r="AK84" i="10"/>
  <c r="AJ83" i="10"/>
  <c r="AJ84" i="10"/>
  <c r="AI83" i="10"/>
  <c r="AI84" i="10"/>
  <c r="AH83" i="10"/>
  <c r="AH84" i="10"/>
  <c r="AG83" i="10"/>
  <c r="AG84" i="10"/>
  <c r="AF83" i="10"/>
  <c r="AF84" i="10"/>
  <c r="AE83" i="10"/>
  <c r="AE84" i="10"/>
  <c r="AD83" i="10"/>
  <c r="AD84" i="10"/>
  <c r="AC83" i="10"/>
  <c r="AC84" i="10"/>
  <c r="AB83" i="10"/>
  <c r="AB84" i="10"/>
  <c r="AA83" i="10"/>
  <c r="AA84" i="10"/>
  <c r="Z83" i="10"/>
  <c r="Z84" i="10"/>
  <c r="Y83" i="10"/>
  <c r="Y84" i="10"/>
  <c r="X83" i="10"/>
  <c r="X84" i="10"/>
  <c r="W83" i="10"/>
  <c r="W84" i="10"/>
  <c r="V83" i="10"/>
  <c r="V84" i="10"/>
  <c r="U83" i="10"/>
  <c r="U84" i="10"/>
  <c r="T83" i="10"/>
  <c r="T84" i="10"/>
  <c r="S83" i="10"/>
  <c r="S84" i="10"/>
  <c r="R83" i="10"/>
  <c r="R84" i="10"/>
  <c r="Q83" i="10"/>
  <c r="Q84" i="10"/>
  <c r="P83" i="10"/>
  <c r="P84" i="10"/>
  <c r="O83" i="10"/>
  <c r="O84" i="10"/>
  <c r="N83" i="10"/>
  <c r="N84" i="10"/>
  <c r="M83" i="10"/>
  <c r="M84" i="10"/>
  <c r="L83" i="10"/>
  <c r="L84" i="10"/>
  <c r="K83" i="10"/>
  <c r="K84" i="10"/>
  <c r="J83" i="10"/>
  <c r="J84" i="10"/>
  <c r="I83" i="10"/>
  <c r="I84" i="10"/>
  <c r="H83" i="10"/>
  <c r="H84" i="10"/>
  <c r="G83" i="10"/>
  <c r="G84" i="10"/>
  <c r="F83" i="10"/>
  <c r="F84" i="10"/>
  <c r="E83" i="10"/>
  <c r="E84" i="10"/>
  <c r="D83" i="10"/>
  <c r="D84" i="10"/>
  <c r="AY82" i="10"/>
  <c r="AX82" i="10"/>
  <c r="AW82" i="10"/>
  <c r="AV82" i="10"/>
  <c r="AU82" i="10"/>
  <c r="AT82" i="10"/>
  <c r="AS82" i="10"/>
  <c r="AR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AY74" i="10"/>
  <c r="AX74" i="10"/>
  <c r="AW74" i="10"/>
  <c r="AV74" i="10"/>
  <c r="AU74" i="10"/>
  <c r="AT74" i="10"/>
  <c r="AS74" i="10"/>
  <c r="AR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BE67" i="10"/>
  <c r="BC67" i="10"/>
  <c r="BA67" i="10"/>
  <c r="AW67" i="10"/>
  <c r="AU67" i="10"/>
  <c r="AO67" i="10"/>
  <c r="AK67" i="10"/>
  <c r="AI67" i="10"/>
  <c r="AE67" i="10"/>
  <c r="AC67" i="10"/>
  <c r="Y67" i="10"/>
  <c r="W67" i="10"/>
  <c r="S67" i="10"/>
  <c r="Q67" i="10"/>
  <c r="M67" i="10"/>
  <c r="K67" i="10"/>
  <c r="G67" i="10"/>
  <c r="E67" i="10"/>
  <c r="BE66" i="10"/>
  <c r="BC66" i="10"/>
  <c r="BA66" i="10"/>
  <c r="AW66" i="10"/>
  <c r="AU66" i="10"/>
  <c r="AO66" i="10"/>
  <c r="AK66" i="10"/>
  <c r="AI66" i="10"/>
  <c r="AE66" i="10"/>
  <c r="AC66" i="10"/>
  <c r="Y66" i="10"/>
  <c r="W66" i="10"/>
  <c r="S66" i="10"/>
  <c r="Q66" i="10"/>
  <c r="M66" i="10"/>
  <c r="K66" i="10"/>
  <c r="G66" i="10"/>
  <c r="E66" i="10"/>
  <c r="BE65" i="10"/>
  <c r="BC65" i="10"/>
  <c r="BA65" i="10"/>
  <c r="AW65" i="10"/>
  <c r="AU65" i="10"/>
  <c r="AO65" i="10"/>
  <c r="AK65" i="10"/>
  <c r="AI65" i="10"/>
  <c r="AE65" i="10"/>
  <c r="AC65" i="10"/>
  <c r="Y65" i="10"/>
  <c r="W65" i="10"/>
  <c r="S65" i="10"/>
  <c r="Q65" i="10"/>
  <c r="M65" i="10"/>
  <c r="K65" i="10"/>
  <c r="G65" i="10"/>
  <c r="E65" i="10"/>
  <c r="BE64" i="10"/>
  <c r="BC64" i="10"/>
  <c r="BA64" i="10"/>
  <c r="AW64" i="10"/>
  <c r="AU64" i="10"/>
  <c r="AO64" i="10"/>
  <c r="AK64" i="10"/>
  <c r="AI64" i="10"/>
  <c r="AE64" i="10"/>
  <c r="AC64" i="10"/>
  <c r="Y64" i="10"/>
  <c r="W64" i="10"/>
  <c r="S64" i="10"/>
  <c r="Q64" i="10"/>
  <c r="G64" i="10"/>
  <c r="E64" i="10"/>
  <c r="BE63" i="10"/>
  <c r="BC63" i="10"/>
  <c r="BA63" i="10"/>
  <c r="AW63" i="10"/>
  <c r="AU63" i="10"/>
  <c r="AO63" i="10"/>
  <c r="AK63" i="10"/>
  <c r="AI63" i="10"/>
  <c r="AE63" i="10"/>
  <c r="AC63" i="10"/>
  <c r="Y63" i="10"/>
  <c r="W63" i="10"/>
  <c r="S63" i="10"/>
  <c r="Q63" i="10"/>
  <c r="M63" i="10"/>
  <c r="K63" i="10"/>
  <c r="G63" i="10"/>
  <c r="E63" i="10"/>
  <c r="BE62" i="10"/>
  <c r="BC62" i="10"/>
  <c r="BA62" i="10"/>
  <c r="AW62" i="10"/>
  <c r="AU62" i="10"/>
  <c r="AO62" i="10"/>
  <c r="AK62" i="10"/>
  <c r="AI62" i="10"/>
  <c r="AE62" i="10"/>
  <c r="AC62" i="10"/>
  <c r="Y62" i="10"/>
  <c r="W62" i="10"/>
  <c r="S62" i="10"/>
  <c r="Q62" i="10"/>
  <c r="M62" i="10"/>
  <c r="K62" i="10"/>
  <c r="G62" i="10"/>
  <c r="E62" i="10"/>
  <c r="BE61" i="10"/>
  <c r="BC61" i="10"/>
  <c r="BA61" i="10"/>
  <c r="AW61" i="10"/>
  <c r="AU61" i="10"/>
  <c r="AO61" i="10"/>
  <c r="AK61" i="10"/>
  <c r="AI61" i="10"/>
  <c r="AE61" i="10"/>
  <c r="AC61" i="10"/>
  <c r="Y61" i="10"/>
  <c r="W61" i="10"/>
  <c r="S61" i="10"/>
  <c r="Q61" i="10"/>
  <c r="M61" i="10"/>
  <c r="K61" i="10"/>
  <c r="G61" i="10"/>
  <c r="E61" i="10"/>
  <c r="BE60" i="10"/>
  <c r="BC60" i="10"/>
  <c r="BA60" i="10"/>
  <c r="AW60" i="10"/>
  <c r="AU60" i="10"/>
  <c r="AO60" i="10"/>
  <c r="AK60" i="10"/>
  <c r="AI60" i="10"/>
  <c r="AE60" i="10"/>
  <c r="AC60" i="10"/>
  <c r="Y60" i="10"/>
  <c r="W60" i="10"/>
  <c r="S60" i="10"/>
  <c r="Q60" i="10"/>
  <c r="M60" i="10"/>
  <c r="K60" i="10"/>
  <c r="G60" i="10"/>
  <c r="E60" i="10"/>
  <c r="BE116" i="5"/>
  <c r="BC116" i="5"/>
  <c r="BB116" i="5"/>
  <c r="BA116" i="5"/>
  <c r="AZ116" i="5"/>
  <c r="AW116" i="5"/>
  <c r="AU116" i="5"/>
  <c r="AK116" i="5"/>
  <c r="AI116" i="5"/>
  <c r="AE116" i="5"/>
  <c r="AC116" i="5"/>
  <c r="Y116" i="5"/>
  <c r="W116" i="5"/>
  <c r="S116" i="5"/>
  <c r="Q116" i="5"/>
  <c r="M116" i="5"/>
  <c r="K116" i="5"/>
  <c r="G116" i="5"/>
  <c r="E116" i="5"/>
  <c r="BE115" i="5"/>
  <c r="BC115" i="5"/>
  <c r="BB115" i="5"/>
  <c r="BA115" i="5"/>
  <c r="AZ115" i="5"/>
  <c r="AW115" i="5"/>
  <c r="AU115" i="5"/>
  <c r="AQ115" i="5"/>
  <c r="AO115" i="5"/>
  <c r="AK115" i="5"/>
  <c r="AI115" i="5"/>
  <c r="AE115" i="5"/>
  <c r="AC115" i="5"/>
  <c r="Y115" i="5"/>
  <c r="W115" i="5"/>
  <c r="S115" i="5"/>
  <c r="Q115" i="5"/>
  <c r="M115" i="5"/>
  <c r="K115" i="5"/>
  <c r="G115" i="5"/>
  <c r="E115" i="5"/>
  <c r="BE114" i="5"/>
  <c r="BC114" i="5"/>
  <c r="BB114" i="5"/>
  <c r="BA114" i="5"/>
  <c r="AZ114" i="5"/>
  <c r="AW114" i="5"/>
  <c r="AU114" i="5"/>
  <c r="AQ114" i="5"/>
  <c r="AO114" i="5"/>
  <c r="AK114" i="5"/>
  <c r="AI114" i="5"/>
  <c r="AE114" i="5"/>
  <c r="AC114" i="5"/>
  <c r="Y114" i="5"/>
  <c r="W114" i="5"/>
  <c r="S114" i="5"/>
  <c r="Q114" i="5"/>
  <c r="M114" i="5"/>
  <c r="K114" i="5"/>
  <c r="G114" i="5"/>
  <c r="E114" i="5"/>
  <c r="BE113" i="5"/>
  <c r="BC113" i="5"/>
  <c r="BB113" i="5"/>
  <c r="BA113" i="5"/>
  <c r="AZ113" i="5"/>
  <c r="AW113" i="5"/>
  <c r="AU113" i="5"/>
  <c r="AQ113" i="5"/>
  <c r="AO113" i="5"/>
  <c r="AK113" i="5"/>
  <c r="AI113" i="5"/>
  <c r="AE113" i="5"/>
  <c r="AC113" i="5"/>
  <c r="Y113" i="5"/>
  <c r="W113" i="5"/>
  <c r="S113" i="5"/>
  <c r="Q113" i="5"/>
  <c r="M113" i="5"/>
  <c r="K113" i="5"/>
  <c r="G113" i="5"/>
  <c r="E113" i="5"/>
  <c r="BE112" i="5"/>
  <c r="BB112" i="5"/>
  <c r="AZ112" i="5"/>
  <c r="AW112" i="5"/>
  <c r="AU112" i="5"/>
  <c r="AQ112" i="5"/>
  <c r="AO112" i="5"/>
  <c r="AK112" i="5"/>
  <c r="AI112" i="5"/>
  <c r="AE112" i="5"/>
  <c r="AC112" i="5"/>
  <c r="BE111" i="5"/>
  <c r="BC111" i="5"/>
  <c r="BB111" i="5"/>
  <c r="BA111" i="5"/>
  <c r="AZ111" i="5"/>
  <c r="AW111" i="5"/>
  <c r="AU111" i="5"/>
  <c r="AQ111" i="5"/>
  <c r="AO111" i="5"/>
  <c r="AK111" i="5"/>
  <c r="AI111" i="5"/>
  <c r="AE111" i="5"/>
  <c r="AC111" i="5"/>
  <c r="Y111" i="5"/>
  <c r="W111" i="5"/>
  <c r="S111" i="5"/>
  <c r="Q111" i="5"/>
  <c r="M111" i="5"/>
  <c r="K111" i="5"/>
  <c r="G111" i="5"/>
  <c r="E111" i="5"/>
  <c r="BE112" i="6"/>
  <c r="AW112" i="6"/>
  <c r="AU112" i="6"/>
  <c r="AK112" i="6"/>
  <c r="AI112" i="6"/>
  <c r="AE112" i="6"/>
  <c r="AC112" i="6"/>
  <c r="Y112" i="6"/>
  <c r="W112" i="6"/>
  <c r="S112" i="6"/>
  <c r="Q112" i="6"/>
  <c r="M112" i="6"/>
  <c r="G112" i="6"/>
  <c r="E112" i="6"/>
  <c r="BE111" i="6"/>
  <c r="AW111" i="6"/>
  <c r="AU111" i="6"/>
  <c r="AQ111" i="6"/>
  <c r="AO111" i="6"/>
  <c r="AK111" i="6"/>
  <c r="AI111" i="6"/>
  <c r="AE111" i="6"/>
  <c r="AC111" i="6"/>
  <c r="Y111" i="6"/>
  <c r="W111" i="6"/>
  <c r="S111" i="6"/>
  <c r="Q111" i="6"/>
  <c r="M111" i="6"/>
  <c r="G111" i="6"/>
  <c r="E111" i="6"/>
  <c r="BE110" i="6"/>
  <c r="AW110" i="6"/>
  <c r="AU110" i="6"/>
  <c r="AQ110" i="6"/>
  <c r="AO110" i="6"/>
  <c r="AK110" i="6"/>
  <c r="AI110" i="6"/>
  <c r="AE110" i="6"/>
  <c r="AC110" i="6"/>
  <c r="Y110" i="6"/>
  <c r="W110" i="6"/>
  <c r="S110" i="6"/>
  <c r="Q110" i="6"/>
  <c r="M110" i="6"/>
  <c r="G110" i="6"/>
  <c r="E110" i="6"/>
  <c r="BE109" i="6"/>
  <c r="AW109" i="6"/>
  <c r="AU109" i="6"/>
  <c r="AQ109" i="6"/>
  <c r="AO109" i="6"/>
  <c r="AK109" i="6"/>
  <c r="AI109" i="6"/>
  <c r="AE109" i="6"/>
  <c r="AC109" i="6"/>
  <c r="Y109" i="6"/>
  <c r="W109" i="6"/>
  <c r="S109" i="6"/>
  <c r="Q109" i="6"/>
  <c r="M109" i="6"/>
  <c r="G109" i="6"/>
  <c r="E109" i="6"/>
  <c r="BE108" i="6"/>
  <c r="AW108" i="6"/>
  <c r="AU108" i="6"/>
  <c r="AQ108" i="6"/>
  <c r="AO108" i="6"/>
  <c r="AK108" i="6"/>
  <c r="AI108" i="6"/>
  <c r="AE108" i="6"/>
  <c r="AC108" i="6"/>
  <c r="BE107" i="6"/>
  <c r="AW107" i="6"/>
  <c r="AU107" i="6"/>
  <c r="AQ107" i="6"/>
  <c r="AO107" i="6"/>
  <c r="AK107" i="6"/>
  <c r="AI107" i="6"/>
  <c r="AE107" i="6"/>
  <c r="AC107" i="6"/>
  <c r="Y107" i="6"/>
  <c r="W107" i="6"/>
  <c r="S107" i="6"/>
  <c r="Q107" i="6"/>
  <c r="M107" i="6"/>
  <c r="G107" i="6"/>
  <c r="E107" i="6"/>
  <c r="BE112" i="11"/>
  <c r="AW112" i="11"/>
  <c r="AU112" i="11"/>
  <c r="AK112" i="11"/>
  <c r="AI112" i="11"/>
  <c r="AE112" i="11"/>
  <c r="AC112" i="11"/>
  <c r="Y112" i="11"/>
  <c r="W112" i="11"/>
  <c r="S112" i="11"/>
  <c r="Q112" i="11"/>
  <c r="M112" i="11"/>
  <c r="G112" i="11"/>
  <c r="E112" i="11"/>
  <c r="BE111" i="11"/>
  <c r="AW111" i="11"/>
  <c r="AU111" i="11"/>
  <c r="AQ111" i="11"/>
  <c r="AO111" i="11"/>
  <c r="AK111" i="11"/>
  <c r="AI111" i="11"/>
  <c r="AE111" i="11"/>
  <c r="AC111" i="11"/>
  <c r="Y111" i="11"/>
  <c r="W111" i="11"/>
  <c r="S111" i="11"/>
  <c r="Q111" i="11"/>
  <c r="M111" i="11"/>
  <c r="G111" i="11"/>
  <c r="E111" i="11"/>
  <c r="BE110" i="11"/>
  <c r="AW110" i="11"/>
  <c r="AU110" i="11"/>
  <c r="AQ110" i="11"/>
  <c r="AO110" i="11"/>
  <c r="AK110" i="11"/>
  <c r="AI110" i="11"/>
  <c r="AE110" i="11"/>
  <c r="AC110" i="11"/>
  <c r="Y110" i="11"/>
  <c r="W110" i="11"/>
  <c r="S110" i="11"/>
  <c r="Q110" i="11"/>
  <c r="M110" i="11"/>
  <c r="G110" i="11"/>
  <c r="E110" i="11"/>
  <c r="BE109" i="11"/>
  <c r="AW109" i="11"/>
  <c r="AU109" i="11"/>
  <c r="AQ109" i="11"/>
  <c r="AO109" i="11"/>
  <c r="AK109" i="11"/>
  <c r="AI109" i="11"/>
  <c r="AE109" i="11"/>
  <c r="AC109" i="11"/>
  <c r="Y109" i="11"/>
  <c r="W109" i="11"/>
  <c r="S109" i="11"/>
  <c r="Q109" i="11"/>
  <c r="M109" i="11"/>
  <c r="G109" i="11"/>
  <c r="E109" i="11"/>
  <c r="BE108" i="11"/>
  <c r="AW108" i="11"/>
  <c r="AU108" i="11"/>
  <c r="AQ108" i="11"/>
  <c r="AO108" i="11"/>
  <c r="AK108" i="11"/>
  <c r="AI108" i="11"/>
  <c r="AE108" i="11"/>
  <c r="AC108" i="11"/>
  <c r="BE107" i="11"/>
  <c r="AW107" i="11"/>
  <c r="AU107" i="11"/>
  <c r="AQ107" i="11"/>
  <c r="AO107" i="11"/>
  <c r="AK107" i="11"/>
  <c r="AI107" i="11"/>
  <c r="AE107" i="11"/>
  <c r="AC107" i="11"/>
  <c r="Y107" i="11"/>
  <c r="W107" i="11"/>
  <c r="S107" i="11"/>
  <c r="Q107" i="11"/>
  <c r="M107" i="11"/>
  <c r="G107" i="11"/>
  <c r="E107" i="11"/>
  <c r="BE122" i="1"/>
  <c r="BC122" i="1"/>
  <c r="BB122" i="1"/>
  <c r="BA122" i="1"/>
  <c r="AZ122" i="1"/>
  <c r="AW122" i="1"/>
  <c r="AU122" i="1"/>
  <c r="AO122" i="1"/>
  <c r="AK122" i="1"/>
  <c r="AI122" i="1"/>
  <c r="AE122" i="1"/>
  <c r="AC122" i="1"/>
  <c r="Y122" i="1"/>
  <c r="W122" i="1"/>
  <c r="S122" i="1"/>
  <c r="Q122" i="1"/>
  <c r="M122" i="1"/>
  <c r="K122" i="1"/>
  <c r="G122" i="1"/>
  <c r="E122" i="1"/>
  <c r="BE121" i="1"/>
  <c r="BC121" i="1"/>
  <c r="BB121" i="1"/>
  <c r="BA121" i="1"/>
  <c r="AZ121" i="1"/>
  <c r="M121" i="1"/>
  <c r="K121" i="1"/>
  <c r="G121" i="1"/>
  <c r="E121" i="1"/>
  <c r="BE120" i="1"/>
  <c r="BC120" i="1"/>
  <c r="BB120" i="1"/>
  <c r="BA120" i="1"/>
  <c r="AZ120" i="1"/>
  <c r="M120" i="1"/>
  <c r="K120" i="1"/>
  <c r="G120" i="1"/>
  <c r="E120" i="1"/>
  <c r="BE119" i="1"/>
  <c r="BC119" i="1"/>
  <c r="BB119" i="1"/>
  <c r="BA119" i="1"/>
  <c r="AZ119" i="1"/>
  <c r="AW119" i="1"/>
  <c r="AU119" i="1"/>
  <c r="AQ119" i="1"/>
  <c r="AO119" i="1"/>
  <c r="AK119" i="1"/>
  <c r="AI119" i="1"/>
  <c r="AE119" i="1"/>
  <c r="AC119" i="1"/>
  <c r="W119" i="1"/>
  <c r="S119" i="1"/>
  <c r="Q119" i="1"/>
  <c r="M119" i="1"/>
  <c r="K119" i="1"/>
  <c r="G119" i="1"/>
  <c r="E119" i="1"/>
  <c r="BE118" i="1"/>
  <c r="BC118" i="1"/>
  <c r="BB118" i="1"/>
  <c r="BA118" i="1"/>
  <c r="AZ118" i="1"/>
  <c r="M118" i="1"/>
  <c r="K118" i="1"/>
  <c r="G118" i="1"/>
  <c r="E118" i="1"/>
  <c r="BE117" i="1"/>
  <c r="BC117" i="1"/>
  <c r="BB117" i="1"/>
  <c r="BA117" i="1"/>
  <c r="AZ117" i="1"/>
  <c r="K117" i="1"/>
  <c r="G117" i="1"/>
  <c r="E117" i="1"/>
  <c r="BE116" i="1"/>
  <c r="BC116" i="1"/>
  <c r="BB116" i="1"/>
  <c r="BA116" i="1"/>
  <c r="AZ116" i="1"/>
  <c r="AW116" i="1"/>
  <c r="AU116" i="1"/>
  <c r="AK116" i="1"/>
  <c r="AI116" i="1"/>
  <c r="AE116" i="1"/>
  <c r="AC116" i="1"/>
  <c r="Y116" i="1"/>
  <c r="W116" i="1"/>
  <c r="S116" i="1"/>
  <c r="Q116" i="1"/>
  <c r="M116" i="1"/>
  <c r="K116" i="1"/>
  <c r="G116" i="1"/>
  <c r="E116" i="1"/>
  <c r="BE115" i="1"/>
  <c r="BC115" i="1"/>
  <c r="BB115" i="1"/>
  <c r="BA115" i="1"/>
  <c r="AZ115" i="1"/>
  <c r="AW115" i="1"/>
  <c r="AU115" i="1"/>
  <c r="AQ115" i="1"/>
  <c r="AO115" i="1"/>
  <c r="AK115" i="1"/>
  <c r="AI115" i="1"/>
  <c r="AE115" i="1"/>
  <c r="AC115" i="1"/>
  <c r="Y115" i="1"/>
  <c r="W115" i="1"/>
  <c r="S115" i="1"/>
  <c r="Q115" i="1"/>
  <c r="M115" i="1"/>
  <c r="K115" i="1"/>
  <c r="G115" i="1"/>
  <c r="E115" i="1"/>
  <c r="BE114" i="1"/>
  <c r="BC114" i="1"/>
  <c r="BB114" i="1"/>
  <c r="BA114" i="1"/>
  <c r="AZ114" i="1"/>
  <c r="AW114" i="1"/>
  <c r="AU114" i="1"/>
  <c r="AQ114" i="1"/>
  <c r="AO114" i="1"/>
  <c r="AK114" i="1"/>
  <c r="AI114" i="1"/>
  <c r="AE114" i="1"/>
  <c r="AC114" i="1"/>
  <c r="Y114" i="1"/>
  <c r="W114" i="1"/>
  <c r="S114" i="1"/>
  <c r="Q114" i="1"/>
  <c r="M114" i="1"/>
  <c r="K114" i="1"/>
  <c r="G114" i="1"/>
  <c r="E114" i="1"/>
  <c r="BE113" i="1"/>
  <c r="BC113" i="1"/>
  <c r="BB113" i="1"/>
  <c r="BA113" i="1"/>
  <c r="AZ113" i="1"/>
  <c r="AW113" i="1"/>
  <c r="AU113" i="1"/>
  <c r="AQ113" i="1"/>
  <c r="AO113" i="1"/>
  <c r="AK113" i="1"/>
  <c r="AI113" i="1"/>
  <c r="AE113" i="1"/>
  <c r="AC113" i="1"/>
  <c r="Y113" i="1"/>
  <c r="W113" i="1"/>
  <c r="S113" i="1"/>
  <c r="Q113" i="1"/>
  <c r="M113" i="1"/>
  <c r="K113" i="1"/>
  <c r="G113" i="1"/>
  <c r="E113" i="1"/>
  <c r="BE112" i="1"/>
  <c r="BB112" i="1"/>
  <c r="AZ112" i="1"/>
  <c r="AW112" i="1"/>
  <c r="AU112" i="1"/>
  <c r="AQ112" i="1"/>
  <c r="AO112" i="1"/>
  <c r="AK112" i="1"/>
  <c r="AI112" i="1"/>
  <c r="AE112" i="1"/>
  <c r="AC112" i="1"/>
  <c r="BE111" i="1"/>
  <c r="BC111" i="1"/>
  <c r="BB111" i="1"/>
  <c r="BA111" i="1"/>
  <c r="AZ111" i="1"/>
  <c r="AW111" i="1"/>
  <c r="AU111" i="1"/>
  <c r="AQ111" i="1"/>
  <c r="AO111" i="1"/>
  <c r="AK111" i="1"/>
  <c r="AI111" i="1"/>
  <c r="AE111" i="1"/>
  <c r="AC111" i="1"/>
  <c r="Y111" i="1"/>
  <c r="W111" i="1"/>
  <c r="S111" i="1"/>
  <c r="Q111" i="1"/>
  <c r="M111" i="1"/>
  <c r="K111" i="1"/>
  <c r="G111" i="1"/>
  <c r="E111" i="1"/>
  <c r="AW116" i="10"/>
  <c r="AU116" i="10"/>
  <c r="AQ115" i="10"/>
  <c r="AO115" i="10"/>
  <c r="Y86" i="6"/>
  <c r="Y26" i="7"/>
  <c r="W26" i="7"/>
  <c r="S23" i="7"/>
  <c r="Q23" i="7"/>
  <c r="M18" i="7"/>
  <c r="K18" i="7"/>
  <c r="G13" i="7"/>
  <c r="E13" i="7"/>
  <c r="E14" i="7"/>
  <c r="G14" i="7"/>
  <c r="K14" i="7"/>
  <c r="M14" i="7"/>
  <c r="Q14" i="7"/>
  <c r="S14" i="7"/>
  <c r="W14" i="7"/>
  <c r="Y14" i="7"/>
  <c r="AC95" i="5"/>
  <c r="AE95" i="5"/>
  <c r="AI95" i="5"/>
  <c r="AK95" i="5"/>
  <c r="AC95" i="10"/>
  <c r="AE95" i="10"/>
  <c r="AI95" i="10"/>
  <c r="AK95" i="10"/>
  <c r="AC89" i="5"/>
  <c r="AE89" i="5"/>
  <c r="AC89" i="10"/>
  <c r="AE89" i="10"/>
  <c r="W95" i="5"/>
  <c r="Y95" i="5"/>
  <c r="W96" i="5"/>
  <c r="Y96" i="5"/>
  <c r="W101" i="5"/>
  <c r="Y101" i="5"/>
  <c r="W95" i="10"/>
  <c r="Y95" i="10"/>
  <c r="W96" i="10"/>
  <c r="Y96" i="10"/>
  <c r="W101" i="10"/>
  <c r="Y101" i="10"/>
  <c r="W89" i="5"/>
  <c r="Y89" i="5"/>
  <c r="W89" i="10"/>
  <c r="Y89" i="10"/>
  <c r="W87" i="5"/>
  <c r="Y87" i="5"/>
  <c r="W87" i="10"/>
  <c r="Y87" i="10"/>
  <c r="I38" i="11"/>
  <c r="I47" i="11"/>
  <c r="I55" i="11"/>
  <c r="O38" i="11"/>
  <c r="O47" i="11"/>
  <c r="O55" i="11"/>
  <c r="U38" i="11"/>
  <c r="U47" i="11"/>
  <c r="U55" i="11"/>
  <c r="AA38" i="11"/>
  <c r="AA47" i="11"/>
  <c r="AA55" i="11"/>
  <c r="AG38" i="11"/>
  <c r="AG47" i="11"/>
  <c r="AG55" i="11"/>
  <c r="AM38" i="11"/>
  <c r="AM47" i="11"/>
  <c r="AM55" i="11"/>
  <c r="AS38" i="11"/>
  <c r="AS47" i="11"/>
  <c r="AS55" i="11"/>
  <c r="AY38" i="11"/>
  <c r="AY47" i="11"/>
  <c r="AY55" i="11"/>
  <c r="N101" i="11"/>
  <c r="N102" i="11"/>
  <c r="N56" i="11"/>
  <c r="N57" i="11"/>
  <c r="H101" i="11"/>
  <c r="H102" i="11"/>
  <c r="H56" i="11"/>
  <c r="H57" i="11"/>
  <c r="BE100" i="11"/>
  <c r="BC100" i="11"/>
  <c r="BA100" i="11"/>
  <c r="AW100" i="11"/>
  <c r="AU100" i="11"/>
  <c r="AO100" i="11"/>
  <c r="AK100" i="11"/>
  <c r="AI100" i="11"/>
  <c r="AE100" i="11"/>
  <c r="AC100" i="11"/>
  <c r="Y100" i="11"/>
  <c r="W100" i="11"/>
  <c r="S100" i="11"/>
  <c r="Q100" i="11"/>
  <c r="M100" i="11"/>
  <c r="K100" i="11"/>
  <c r="G100" i="11"/>
  <c r="E100" i="11"/>
  <c r="BE99" i="11"/>
  <c r="BC99" i="11"/>
  <c r="BA99" i="11"/>
  <c r="AW99" i="11"/>
  <c r="AU99" i="11"/>
  <c r="AO99" i="11"/>
  <c r="AK99" i="11"/>
  <c r="AI99" i="11"/>
  <c r="AE99" i="11"/>
  <c r="AC99" i="11"/>
  <c r="Y99" i="11"/>
  <c r="W99" i="11"/>
  <c r="S99" i="11"/>
  <c r="Q99" i="11"/>
  <c r="M99" i="11"/>
  <c r="K99" i="11"/>
  <c r="G99" i="11"/>
  <c r="E99" i="11"/>
  <c r="BE98" i="11"/>
  <c r="BC98" i="11"/>
  <c r="BA98" i="11"/>
  <c r="AW98" i="11"/>
  <c r="AU98" i="11"/>
  <c r="AO98" i="11"/>
  <c r="AK98" i="11"/>
  <c r="AI98" i="11"/>
  <c r="AE98" i="11"/>
  <c r="AC98" i="11"/>
  <c r="Y98" i="11"/>
  <c r="W98" i="11"/>
  <c r="S98" i="11"/>
  <c r="Q98" i="11"/>
  <c r="M98" i="11"/>
  <c r="K98" i="11"/>
  <c r="G98" i="11"/>
  <c r="E98" i="11"/>
  <c r="BE97" i="11"/>
  <c r="BC97" i="11"/>
  <c r="BA97" i="11"/>
  <c r="AW97" i="11"/>
  <c r="AU97" i="11"/>
  <c r="AO97" i="11"/>
  <c r="AK97" i="11"/>
  <c r="AI97" i="11"/>
  <c r="AE97" i="11"/>
  <c r="AC97" i="11"/>
  <c r="Y97" i="11"/>
  <c r="W97" i="11"/>
  <c r="S97" i="11"/>
  <c r="Q97" i="11"/>
  <c r="M97" i="11"/>
  <c r="K97" i="11"/>
  <c r="G97" i="11"/>
  <c r="E97" i="11"/>
  <c r="BE94" i="11"/>
  <c r="BC94" i="11"/>
  <c r="BA94" i="11"/>
  <c r="AW94" i="11"/>
  <c r="AU94" i="11"/>
  <c r="AO94" i="11"/>
  <c r="AK94" i="11"/>
  <c r="AI94" i="11"/>
  <c r="AE94" i="11"/>
  <c r="AC94" i="11"/>
  <c r="Y94" i="11"/>
  <c r="W94" i="11"/>
  <c r="S94" i="11"/>
  <c r="Q94" i="11"/>
  <c r="M94" i="11"/>
  <c r="K94" i="11"/>
  <c r="G94" i="11"/>
  <c r="E94" i="11"/>
  <c r="BE96" i="11"/>
  <c r="BC96" i="11"/>
  <c r="BA96" i="11"/>
  <c r="AW96" i="11"/>
  <c r="AU96" i="11"/>
  <c r="AO96" i="11"/>
  <c r="AK96" i="11"/>
  <c r="AI96" i="11"/>
  <c r="AE96" i="11"/>
  <c r="AC96" i="11"/>
  <c r="Y96" i="11"/>
  <c r="W96" i="11"/>
  <c r="S96" i="11"/>
  <c r="Q96" i="11"/>
  <c r="M96" i="11"/>
  <c r="K96" i="11"/>
  <c r="G96" i="11"/>
  <c r="E96" i="11"/>
  <c r="BE95" i="11"/>
  <c r="BC95" i="11"/>
  <c r="BA95" i="11"/>
  <c r="AW95" i="11"/>
  <c r="AU95" i="11"/>
  <c r="AO95" i="11"/>
  <c r="AK95" i="11"/>
  <c r="AI95" i="11"/>
  <c r="AE95" i="11"/>
  <c r="AC95" i="11"/>
  <c r="Y95" i="11"/>
  <c r="W95" i="11"/>
  <c r="S95" i="11"/>
  <c r="Q95" i="11"/>
  <c r="M95" i="11"/>
  <c r="K95" i="11"/>
  <c r="G95" i="11"/>
  <c r="E95" i="11"/>
  <c r="BE93" i="11"/>
  <c r="BC93" i="11"/>
  <c r="BA93" i="11"/>
  <c r="AW93" i="11"/>
  <c r="AU93" i="11"/>
  <c r="AO93" i="11"/>
  <c r="AK93" i="11"/>
  <c r="AI93" i="11"/>
  <c r="AE93" i="11"/>
  <c r="AC93" i="11"/>
  <c r="Y93" i="11"/>
  <c r="W93" i="11"/>
  <c r="S93" i="11"/>
  <c r="Q93" i="11"/>
  <c r="M93" i="11"/>
  <c r="K93" i="11"/>
  <c r="G93" i="11"/>
  <c r="E93" i="11"/>
  <c r="BE92" i="11"/>
  <c r="BC92" i="11"/>
  <c r="BA92" i="11"/>
  <c r="AW92" i="11"/>
  <c r="AU92" i="11"/>
  <c r="AO92" i="11"/>
  <c r="AK92" i="11"/>
  <c r="AI92" i="11"/>
  <c r="AE92" i="11"/>
  <c r="AC92" i="11"/>
  <c r="Y92" i="11"/>
  <c r="W92" i="11"/>
  <c r="S92" i="11"/>
  <c r="Q92" i="11"/>
  <c r="M92" i="11"/>
  <c r="K92" i="11"/>
  <c r="G92" i="11"/>
  <c r="E92" i="11"/>
  <c r="BE91" i="11"/>
  <c r="BC91" i="11"/>
  <c r="BA91" i="11"/>
  <c r="AW91" i="11"/>
  <c r="AU91" i="11"/>
  <c r="AO91" i="11"/>
  <c r="AK91" i="11"/>
  <c r="AI91" i="11"/>
  <c r="AE91" i="11"/>
  <c r="AC91" i="11"/>
  <c r="Y91" i="11"/>
  <c r="W91" i="11"/>
  <c r="S91" i="11"/>
  <c r="Q91" i="11"/>
  <c r="M91" i="11"/>
  <c r="K91" i="11"/>
  <c r="G91" i="11"/>
  <c r="E91" i="11"/>
  <c r="BE90" i="11"/>
  <c r="BC90" i="11"/>
  <c r="BA90" i="11"/>
  <c r="AW90" i="11"/>
  <c r="AU90" i="11"/>
  <c r="AO90" i="11"/>
  <c r="AK90" i="11"/>
  <c r="AI90" i="11"/>
  <c r="AE90" i="11"/>
  <c r="AC90" i="11"/>
  <c r="W90" i="11"/>
  <c r="S90" i="11"/>
  <c r="Q90" i="11"/>
  <c r="M90" i="11"/>
  <c r="K90" i="11"/>
  <c r="G90" i="11"/>
  <c r="E90" i="11"/>
  <c r="BE89" i="11"/>
  <c r="BC89" i="11"/>
  <c r="BA89" i="11"/>
  <c r="AW89" i="11"/>
  <c r="AU89" i="11"/>
  <c r="AQ89" i="11"/>
  <c r="AO89" i="11"/>
  <c r="AK89" i="11"/>
  <c r="AI89" i="11"/>
  <c r="AE89" i="11"/>
  <c r="AC89" i="11"/>
  <c r="Y89" i="11"/>
  <c r="W89" i="11"/>
  <c r="S89" i="11"/>
  <c r="Q89" i="11"/>
  <c r="M89" i="11"/>
  <c r="K89" i="11"/>
  <c r="G89" i="11"/>
  <c r="E89" i="11"/>
  <c r="BE88" i="11"/>
  <c r="BC88" i="11"/>
  <c r="BA88" i="11"/>
  <c r="AW88" i="11"/>
  <c r="AU88" i="11"/>
  <c r="AQ88" i="11"/>
  <c r="AO88" i="11"/>
  <c r="AK88" i="11"/>
  <c r="AI88" i="11"/>
  <c r="AE88" i="11"/>
  <c r="AC88" i="11"/>
  <c r="Y88" i="11"/>
  <c r="W88" i="11"/>
  <c r="S88" i="11"/>
  <c r="Q88" i="11"/>
  <c r="M88" i="11"/>
  <c r="K88" i="11"/>
  <c r="G88" i="11"/>
  <c r="E88" i="11"/>
  <c r="BE87" i="11"/>
  <c r="BC87" i="11"/>
  <c r="BA87" i="11"/>
  <c r="AW87" i="11"/>
  <c r="AU87" i="11"/>
  <c r="AQ87" i="11"/>
  <c r="AO87" i="11"/>
  <c r="AK87" i="11"/>
  <c r="AI87" i="11"/>
  <c r="AE87" i="11"/>
  <c r="AC87" i="11"/>
  <c r="Y87" i="11"/>
  <c r="W87" i="11"/>
  <c r="S87" i="11"/>
  <c r="Q87" i="11"/>
  <c r="M87" i="11"/>
  <c r="K87" i="11"/>
  <c r="G87" i="11"/>
  <c r="E87" i="11"/>
  <c r="BE86" i="11"/>
  <c r="BC86" i="11"/>
  <c r="BA86" i="11"/>
  <c r="AW86" i="11"/>
  <c r="AU86" i="11"/>
  <c r="AQ86" i="11"/>
  <c r="AO86" i="11"/>
  <c r="AK86" i="11"/>
  <c r="AI86" i="11"/>
  <c r="AE86" i="11"/>
  <c r="AC86" i="11"/>
  <c r="Y86" i="11"/>
  <c r="W86" i="11"/>
  <c r="S86" i="11"/>
  <c r="Q86" i="11"/>
  <c r="M86" i="11"/>
  <c r="K86" i="11"/>
  <c r="G86" i="11"/>
  <c r="E86" i="11"/>
  <c r="AX55" i="11"/>
  <c r="AW55" i="11"/>
  <c r="AV55" i="11"/>
  <c r="AU55" i="11"/>
  <c r="AT55" i="11"/>
  <c r="AR55" i="11"/>
  <c r="AQ55" i="11"/>
  <c r="AP55" i="11"/>
  <c r="AO55" i="11"/>
  <c r="AN55" i="11"/>
  <c r="AL55" i="11"/>
  <c r="AK55" i="11"/>
  <c r="AJ55" i="11"/>
  <c r="AI55" i="11"/>
  <c r="AH55" i="11"/>
  <c r="AF55" i="11"/>
  <c r="AE55" i="11"/>
  <c r="AD55" i="11"/>
  <c r="AC55" i="11"/>
  <c r="AB55" i="11"/>
  <c r="Z55" i="11"/>
  <c r="Y55" i="11"/>
  <c r="X55" i="11"/>
  <c r="W55" i="11"/>
  <c r="V55" i="11"/>
  <c r="T55" i="11"/>
  <c r="S55" i="11"/>
  <c r="R55" i="11"/>
  <c r="Q55" i="11"/>
  <c r="P55" i="11"/>
  <c r="N55" i="11"/>
  <c r="M55" i="11"/>
  <c r="L55" i="11"/>
  <c r="K55" i="11"/>
  <c r="J55" i="11"/>
  <c r="H55" i="11"/>
  <c r="F55" i="11"/>
  <c r="D55" i="11"/>
  <c r="BE54" i="11"/>
  <c r="BC54" i="11"/>
  <c r="BA54" i="11"/>
  <c r="Y54" i="11"/>
  <c r="W54" i="11"/>
  <c r="S54" i="11"/>
  <c r="Q54" i="11"/>
  <c r="M54" i="11"/>
  <c r="K54" i="11"/>
  <c r="E54" i="11"/>
  <c r="BE53" i="11"/>
  <c r="BC53" i="11"/>
  <c r="BA53" i="11"/>
  <c r="Y53" i="11"/>
  <c r="W53" i="11"/>
  <c r="E53" i="11"/>
  <c r="BE52" i="11"/>
  <c r="BC52" i="11"/>
  <c r="BA52" i="11"/>
  <c r="AW52" i="11"/>
  <c r="AU52" i="11"/>
  <c r="AQ52" i="11"/>
  <c r="AO52" i="11"/>
  <c r="AK52" i="11"/>
  <c r="AI52" i="11"/>
  <c r="AE52" i="11"/>
  <c r="AC52" i="11"/>
  <c r="Y52" i="11"/>
  <c r="W52" i="11"/>
  <c r="S52" i="11"/>
  <c r="Q52" i="11"/>
  <c r="M52" i="11"/>
  <c r="K52" i="11"/>
  <c r="E52" i="11"/>
  <c r="BE50" i="11"/>
  <c r="BC50" i="11"/>
  <c r="BA50" i="11"/>
  <c r="AW50" i="11"/>
  <c r="AU50" i="11"/>
  <c r="AQ50" i="11"/>
  <c r="AO50" i="11"/>
  <c r="AK50" i="11"/>
  <c r="AI50" i="11"/>
  <c r="AE50" i="11"/>
  <c r="AC50" i="11"/>
  <c r="Y50" i="11"/>
  <c r="W50" i="11"/>
  <c r="S50" i="11"/>
  <c r="Q50" i="11"/>
  <c r="M50" i="11"/>
  <c r="K50" i="11"/>
  <c r="E50" i="11"/>
  <c r="BE49" i="11"/>
  <c r="BC49" i="11"/>
  <c r="BA49" i="11"/>
  <c r="AW49" i="11"/>
  <c r="AU49" i="11"/>
  <c r="AQ49" i="11"/>
  <c r="AO49" i="11"/>
  <c r="AK49" i="11"/>
  <c r="AI49" i="11"/>
  <c r="AE49" i="11"/>
  <c r="AC49" i="11"/>
  <c r="Y49" i="11"/>
  <c r="W49" i="11"/>
  <c r="S49" i="11"/>
  <c r="Q49" i="11"/>
  <c r="M49" i="11"/>
  <c r="K49" i="11"/>
  <c r="E49" i="11"/>
  <c r="AX47" i="11"/>
  <c r="AW47" i="11"/>
  <c r="AV47" i="11"/>
  <c r="AU47" i="11"/>
  <c r="AT47" i="11"/>
  <c r="AR47" i="11"/>
  <c r="AQ47" i="11"/>
  <c r="AP47" i="11"/>
  <c r="AO47" i="11"/>
  <c r="AN47" i="11"/>
  <c r="AL47" i="11"/>
  <c r="AK47" i="11"/>
  <c r="AJ47" i="11"/>
  <c r="AI47" i="11"/>
  <c r="AH47" i="11"/>
  <c r="AF47" i="11"/>
  <c r="AE47" i="11"/>
  <c r="AD47" i="11"/>
  <c r="AC47" i="11"/>
  <c r="AB47" i="11"/>
  <c r="Z47" i="11"/>
  <c r="Y47" i="11"/>
  <c r="X47" i="11"/>
  <c r="W47" i="11"/>
  <c r="V47" i="11"/>
  <c r="T47" i="11"/>
  <c r="S47" i="11"/>
  <c r="R47" i="11"/>
  <c r="Q47" i="11"/>
  <c r="P47" i="11"/>
  <c r="N47" i="11"/>
  <c r="M47" i="11"/>
  <c r="L47" i="11"/>
  <c r="K47" i="11"/>
  <c r="J47" i="11"/>
  <c r="H47" i="11"/>
  <c r="F47" i="11"/>
  <c r="D47" i="11"/>
  <c r="BE46" i="11"/>
  <c r="BC46" i="11"/>
  <c r="BA46" i="11"/>
  <c r="Y46" i="11"/>
  <c r="W46" i="11"/>
  <c r="S46" i="11"/>
  <c r="Q46" i="11"/>
  <c r="M46" i="11"/>
  <c r="K46" i="11"/>
  <c r="E46" i="11"/>
  <c r="BE45" i="11"/>
  <c r="BC45" i="11"/>
  <c r="BA45" i="11"/>
  <c r="AW45" i="11"/>
  <c r="AU45" i="11"/>
  <c r="AQ45" i="11"/>
  <c r="AO45" i="11"/>
  <c r="AK45" i="11"/>
  <c r="AI45" i="11"/>
  <c r="AE45" i="11"/>
  <c r="AC45" i="11"/>
  <c r="Y45" i="11"/>
  <c r="W45" i="11"/>
  <c r="S45" i="11"/>
  <c r="Q45" i="11"/>
  <c r="M45" i="11"/>
  <c r="K45" i="11"/>
  <c r="E45" i="11"/>
  <c r="BE41" i="11"/>
  <c r="BC41" i="11"/>
  <c r="BA41" i="11"/>
  <c r="AW41" i="11"/>
  <c r="AU41" i="11"/>
  <c r="AQ41" i="11"/>
  <c r="AO41" i="11"/>
  <c r="AK41" i="11"/>
  <c r="AI41" i="11"/>
  <c r="AE41" i="11"/>
  <c r="AC41" i="11"/>
  <c r="Y41" i="11"/>
  <c r="W41" i="11"/>
  <c r="M41" i="11"/>
  <c r="K41" i="11"/>
  <c r="E41" i="11"/>
  <c r="BE40" i="11"/>
  <c r="BC40" i="11"/>
  <c r="BA40" i="11"/>
  <c r="AW40" i="11"/>
  <c r="AU40" i="11"/>
  <c r="AQ40" i="11"/>
  <c r="AO40" i="11"/>
  <c r="AK40" i="11"/>
  <c r="AI40" i="11"/>
  <c r="AE40" i="11"/>
  <c r="AC40" i="11"/>
  <c r="Y40" i="11"/>
  <c r="W40" i="11"/>
  <c r="S40" i="11"/>
  <c r="Q40" i="11"/>
  <c r="M40" i="11"/>
  <c r="K40" i="11"/>
  <c r="E40" i="11"/>
  <c r="AX38" i="11"/>
  <c r="AW38" i="11"/>
  <c r="AV38" i="11"/>
  <c r="AU38" i="11"/>
  <c r="AT38" i="11"/>
  <c r="AR38" i="11"/>
  <c r="AQ38" i="11"/>
  <c r="AP38" i="11"/>
  <c r="AO38" i="11"/>
  <c r="AN38" i="11"/>
  <c r="AL38" i="11"/>
  <c r="AK38" i="11"/>
  <c r="AJ38" i="11"/>
  <c r="AI38" i="11"/>
  <c r="AH38" i="11"/>
  <c r="AF38" i="11"/>
  <c r="AE38" i="11"/>
  <c r="AD38" i="11"/>
  <c r="AC38" i="11"/>
  <c r="AB38" i="11"/>
  <c r="Z38" i="11"/>
  <c r="Y38" i="11"/>
  <c r="X38" i="11"/>
  <c r="W38" i="11"/>
  <c r="V38" i="11"/>
  <c r="T38" i="11"/>
  <c r="S38" i="11"/>
  <c r="R38" i="11"/>
  <c r="Q38" i="11"/>
  <c r="P38" i="11"/>
  <c r="N38" i="11"/>
  <c r="M38" i="11"/>
  <c r="L38" i="11"/>
  <c r="K38" i="11"/>
  <c r="J38" i="11"/>
  <c r="H38" i="11"/>
  <c r="F38" i="11"/>
  <c r="D38" i="11"/>
  <c r="BE37" i="11"/>
  <c r="BC37" i="11"/>
  <c r="BA37" i="11"/>
  <c r="AW37" i="11"/>
  <c r="AU37" i="11"/>
  <c r="AQ37" i="11"/>
  <c r="AO37" i="11"/>
  <c r="AK37" i="11"/>
  <c r="AI37" i="11"/>
  <c r="AE37" i="11"/>
  <c r="AC37" i="11"/>
  <c r="Y37" i="11"/>
  <c r="W37" i="11"/>
  <c r="S37" i="11"/>
  <c r="Q37" i="11"/>
  <c r="M37" i="11"/>
  <c r="K37" i="11"/>
  <c r="E37" i="11"/>
  <c r="BE36" i="11"/>
  <c r="BC36" i="11"/>
  <c r="BA36" i="11"/>
  <c r="AW36" i="11"/>
  <c r="AU36" i="11"/>
  <c r="AQ36" i="11"/>
  <c r="AO36" i="11"/>
  <c r="AK36" i="11"/>
  <c r="AI36" i="11"/>
  <c r="AE36" i="11"/>
  <c r="AC36" i="11"/>
  <c r="Y36" i="11"/>
  <c r="W36" i="11"/>
  <c r="S36" i="11"/>
  <c r="Q36" i="11"/>
  <c r="M36" i="11"/>
  <c r="K36" i="11"/>
  <c r="E36" i="11"/>
  <c r="BE35" i="11"/>
  <c r="BC35" i="11"/>
  <c r="BA35" i="11"/>
  <c r="AW35" i="11"/>
  <c r="AU35" i="11"/>
  <c r="AQ35" i="11"/>
  <c r="AO35" i="11"/>
  <c r="AK35" i="11"/>
  <c r="AI35" i="11"/>
  <c r="AE35" i="11"/>
  <c r="AC35" i="11"/>
  <c r="Y35" i="11"/>
  <c r="W35" i="11"/>
  <c r="S35" i="11"/>
  <c r="Q35" i="11"/>
  <c r="M35" i="11"/>
  <c r="K35" i="11"/>
  <c r="E35" i="11"/>
  <c r="BE34" i="11"/>
  <c r="BC34" i="11"/>
  <c r="BA34" i="11"/>
  <c r="AW34" i="11"/>
  <c r="AU34" i="11"/>
  <c r="AQ34" i="11"/>
  <c r="AO34" i="11"/>
  <c r="AK34" i="11"/>
  <c r="AI34" i="11"/>
  <c r="AE34" i="11"/>
  <c r="AC34" i="11"/>
  <c r="Y34" i="11"/>
  <c r="W34" i="11"/>
  <c r="S34" i="11"/>
  <c r="Q34" i="11"/>
  <c r="M34" i="11"/>
  <c r="K34" i="11"/>
  <c r="E34" i="11"/>
  <c r="BE33" i="11"/>
  <c r="BC33" i="11"/>
  <c r="BA33" i="11"/>
  <c r="AW33" i="11"/>
  <c r="AU33" i="11"/>
  <c r="AQ33" i="11"/>
  <c r="AO33" i="11"/>
  <c r="AK33" i="11"/>
  <c r="AI33" i="11"/>
  <c r="AE33" i="11"/>
  <c r="AC33" i="11"/>
  <c r="Y33" i="11"/>
  <c r="W33" i="11"/>
  <c r="S33" i="11"/>
  <c r="Q33" i="11"/>
  <c r="M33" i="11"/>
  <c r="K33" i="11"/>
  <c r="E33" i="11"/>
  <c r="BE31" i="11"/>
  <c r="BC31" i="11"/>
  <c r="BA31" i="11"/>
  <c r="AW31" i="11"/>
  <c r="AU31" i="11"/>
  <c r="AQ31" i="11"/>
  <c r="AO31" i="11"/>
  <c r="AK31" i="11"/>
  <c r="AI31" i="11"/>
  <c r="AE31" i="11"/>
  <c r="AC31" i="11"/>
  <c r="Y31" i="11"/>
  <c r="W31" i="11"/>
  <c r="S31" i="11"/>
  <c r="Q31" i="11"/>
  <c r="M31" i="11"/>
  <c r="K31" i="11"/>
  <c r="E31" i="11"/>
  <c r="BE30" i="11"/>
  <c r="BC30" i="11"/>
  <c r="BA30" i="11"/>
  <c r="AW30" i="11"/>
  <c r="AU30" i="11"/>
  <c r="AQ30" i="11"/>
  <c r="AO30" i="11"/>
  <c r="AK30" i="11"/>
  <c r="AI30" i="11"/>
  <c r="AE30" i="11"/>
  <c r="AC30" i="11"/>
  <c r="Y30" i="11"/>
  <c r="W30" i="11"/>
  <c r="S30" i="11"/>
  <c r="Q30" i="11"/>
  <c r="M30" i="11"/>
  <c r="K30" i="11"/>
  <c r="E30" i="11"/>
  <c r="BE29" i="11"/>
  <c r="BC29" i="11"/>
  <c r="BA29" i="11"/>
  <c r="AW29" i="11"/>
  <c r="AU29" i="11"/>
  <c r="AQ29" i="11"/>
  <c r="AO29" i="11"/>
  <c r="AK29" i="11"/>
  <c r="AI29" i="11"/>
  <c r="AE29" i="11"/>
  <c r="AC29" i="11"/>
  <c r="Y29" i="11"/>
  <c r="W29" i="11"/>
  <c r="S29" i="11"/>
  <c r="Q29" i="11"/>
  <c r="M29" i="11"/>
  <c r="K29" i="11"/>
  <c r="E29" i="11"/>
  <c r="BE28" i="11"/>
  <c r="BC28" i="11"/>
  <c r="BA28" i="11"/>
  <c r="AW28" i="11"/>
  <c r="AU28" i="11"/>
  <c r="AQ28" i="11"/>
  <c r="AO28" i="11"/>
  <c r="AK28" i="11"/>
  <c r="AI28" i="11"/>
  <c r="AE28" i="11"/>
  <c r="AC28" i="11"/>
  <c r="Y28" i="11"/>
  <c r="W28" i="11"/>
  <c r="S28" i="11"/>
  <c r="Q28" i="11"/>
  <c r="M28" i="11"/>
  <c r="K28" i="11"/>
  <c r="E28" i="11"/>
  <c r="BE27" i="11"/>
  <c r="BC27" i="11"/>
  <c r="BA27" i="11"/>
  <c r="AW27" i="11"/>
  <c r="AU27" i="11"/>
  <c r="AQ27" i="11"/>
  <c r="AO27" i="11"/>
  <c r="AK27" i="11"/>
  <c r="AI27" i="11"/>
  <c r="AE27" i="11"/>
  <c r="AC27" i="11"/>
  <c r="Y27" i="11"/>
  <c r="W27" i="11"/>
  <c r="S27" i="11"/>
  <c r="Q27" i="11"/>
  <c r="M27" i="11"/>
  <c r="K27" i="11"/>
  <c r="E27" i="11"/>
  <c r="BE26" i="11"/>
  <c r="BC26" i="11"/>
  <c r="BA26" i="11"/>
  <c r="AW26" i="11"/>
  <c r="AU26" i="11"/>
  <c r="AQ26" i="11"/>
  <c r="AO26" i="11"/>
  <c r="AK26" i="11"/>
  <c r="AI26" i="11"/>
  <c r="AE26" i="11"/>
  <c r="AC26" i="11"/>
  <c r="Y26" i="11"/>
  <c r="W26" i="11"/>
  <c r="S26" i="11"/>
  <c r="Q26" i="11"/>
  <c r="M26" i="11"/>
  <c r="K26" i="11"/>
  <c r="E26" i="11"/>
  <c r="BE25" i="11"/>
  <c r="BC25" i="11"/>
  <c r="BA25" i="11"/>
  <c r="AW25" i="11"/>
  <c r="AU25" i="11"/>
  <c r="AQ25" i="11"/>
  <c r="AO25" i="11"/>
  <c r="AK25" i="11"/>
  <c r="AI25" i="11"/>
  <c r="AE25" i="11"/>
  <c r="AC25" i="11"/>
  <c r="Y25" i="11"/>
  <c r="W25" i="11"/>
  <c r="S25" i="11"/>
  <c r="Q25" i="11"/>
  <c r="M25" i="11"/>
  <c r="K25" i="11"/>
  <c r="E25" i="11"/>
  <c r="BE24" i="11"/>
  <c r="BC24" i="11"/>
  <c r="BA24" i="11"/>
  <c r="AW24" i="11"/>
  <c r="AU24" i="11"/>
  <c r="AQ24" i="11"/>
  <c r="AO24" i="11"/>
  <c r="AK24" i="11"/>
  <c r="AI24" i="11"/>
  <c r="AE24" i="11"/>
  <c r="AC24" i="11"/>
  <c r="Y24" i="11"/>
  <c r="W24" i="11"/>
  <c r="S24" i="11"/>
  <c r="Q24" i="11"/>
  <c r="M24" i="11"/>
  <c r="K24" i="11"/>
  <c r="E24" i="11"/>
  <c r="BE23" i="11"/>
  <c r="BC23" i="11"/>
  <c r="BA23" i="11"/>
  <c r="AW23" i="11"/>
  <c r="AU23" i="11"/>
  <c r="AQ23" i="11"/>
  <c r="AO23" i="11"/>
  <c r="AK23" i="11"/>
  <c r="AI23" i="11"/>
  <c r="AE23" i="11"/>
  <c r="AC23" i="11"/>
  <c r="Y23" i="11"/>
  <c r="W23" i="11"/>
  <c r="S23" i="11"/>
  <c r="Q23" i="11"/>
  <c r="M23" i="11"/>
  <c r="K23" i="11"/>
  <c r="E23" i="11"/>
  <c r="BE18" i="11"/>
  <c r="BC18" i="11"/>
  <c r="BA18" i="11"/>
  <c r="AW18" i="11"/>
  <c r="AU18" i="11"/>
  <c r="AQ18" i="11"/>
  <c r="AO18" i="11"/>
  <c r="AK18" i="11"/>
  <c r="AI18" i="11"/>
  <c r="AE18" i="11"/>
  <c r="AC18" i="11"/>
  <c r="Y18" i="11"/>
  <c r="W18" i="11"/>
  <c r="S18" i="11"/>
  <c r="Q18" i="11"/>
  <c r="G18" i="11"/>
  <c r="E18" i="11"/>
  <c r="BE17" i="11"/>
  <c r="BC17" i="11"/>
  <c r="BA17" i="11"/>
  <c r="AW17" i="11"/>
  <c r="AU17" i="11"/>
  <c r="AQ17" i="11"/>
  <c r="AO17" i="11"/>
  <c r="AK17" i="11"/>
  <c r="AI17" i="11"/>
  <c r="AE17" i="11"/>
  <c r="AC17" i="11"/>
  <c r="Y17" i="11"/>
  <c r="W17" i="11"/>
  <c r="S17" i="11"/>
  <c r="Q17" i="11"/>
  <c r="M17" i="11"/>
  <c r="K17" i="11"/>
  <c r="G17" i="11"/>
  <c r="E17" i="11"/>
  <c r="BE16" i="11"/>
  <c r="BC16" i="11"/>
  <c r="BA16" i="11"/>
  <c r="AW16" i="11"/>
  <c r="AU16" i="11"/>
  <c r="AQ16" i="11"/>
  <c r="AO16" i="11"/>
  <c r="AK16" i="11"/>
  <c r="AI16" i="11"/>
  <c r="AE16" i="11"/>
  <c r="AC16" i="11"/>
  <c r="Y16" i="11"/>
  <c r="W16" i="11"/>
  <c r="S16" i="11"/>
  <c r="Q16" i="11"/>
  <c r="M16" i="11"/>
  <c r="K16" i="11"/>
  <c r="BE15" i="11"/>
  <c r="BC15" i="11"/>
  <c r="BA15" i="11"/>
  <c r="AW15" i="11"/>
  <c r="AU15" i="11"/>
  <c r="AQ15" i="11"/>
  <c r="AO15" i="11"/>
  <c r="AK15" i="11"/>
  <c r="AI15" i="11"/>
  <c r="AE15" i="11"/>
  <c r="AC15" i="11"/>
  <c r="Y15" i="11"/>
  <c r="W15" i="11"/>
  <c r="S15" i="11"/>
  <c r="Q15" i="11"/>
  <c r="M15" i="11"/>
  <c r="K15" i="11"/>
  <c r="BE14" i="11"/>
  <c r="BC14" i="11"/>
  <c r="BA14" i="11"/>
  <c r="AW14" i="11"/>
  <c r="AU14" i="11"/>
  <c r="AQ14" i="11"/>
  <c r="AO14" i="11"/>
  <c r="AK14" i="11"/>
  <c r="AI14" i="11"/>
  <c r="AE14" i="11"/>
  <c r="AC14" i="11"/>
  <c r="Y14" i="11"/>
  <c r="W14" i="11"/>
  <c r="S14" i="11"/>
  <c r="Q14" i="11"/>
  <c r="M14" i="11"/>
  <c r="K14" i="11"/>
  <c r="BE13" i="11"/>
  <c r="BC13" i="11"/>
  <c r="BA13" i="11"/>
  <c r="AW13" i="11"/>
  <c r="AU13" i="11"/>
  <c r="AQ13" i="11"/>
  <c r="AO13" i="11"/>
  <c r="AK13" i="11"/>
  <c r="AI13" i="11"/>
  <c r="AE13" i="11"/>
  <c r="AC13" i="11"/>
  <c r="Y13" i="11"/>
  <c r="W13" i="11"/>
  <c r="S13" i="11"/>
  <c r="Q13" i="11"/>
  <c r="M13" i="11"/>
  <c r="K13" i="11"/>
  <c r="BE12" i="11"/>
  <c r="BC12" i="11"/>
  <c r="BA12" i="11"/>
  <c r="AW12" i="11"/>
  <c r="AU12" i="11"/>
  <c r="AQ12" i="11"/>
  <c r="AO12" i="11"/>
  <c r="AK12" i="11"/>
  <c r="AI12" i="11"/>
  <c r="AE12" i="11"/>
  <c r="AC12" i="11"/>
  <c r="Y12" i="11"/>
  <c r="W12" i="11"/>
  <c r="S12" i="11"/>
  <c r="Q12" i="11"/>
  <c r="M12" i="11"/>
  <c r="K12" i="11"/>
  <c r="E12" i="11"/>
  <c r="AK91" i="6"/>
  <c r="AI91" i="6"/>
  <c r="BE97" i="6"/>
  <c r="BD97" i="6"/>
  <c r="BC97" i="6"/>
  <c r="BA97" i="6"/>
  <c r="AW97" i="6"/>
  <c r="AU97" i="6"/>
  <c r="AO97" i="6"/>
  <c r="AK97" i="6"/>
  <c r="AI97" i="6"/>
  <c r="AE97" i="6"/>
  <c r="AC97" i="6"/>
  <c r="Y97" i="6"/>
  <c r="W97" i="6"/>
  <c r="S97" i="6"/>
  <c r="Q97" i="6"/>
  <c r="M97" i="6"/>
  <c r="K97" i="6"/>
  <c r="G97" i="6"/>
  <c r="E97" i="6"/>
  <c r="BE94" i="6"/>
  <c r="BD94" i="6"/>
  <c r="BC94" i="6"/>
  <c r="BB94" i="6"/>
  <c r="BA94" i="6"/>
  <c r="AZ94" i="6"/>
  <c r="AW94" i="6"/>
  <c r="AU94" i="6"/>
  <c r="AQ94" i="6"/>
  <c r="AO94" i="6"/>
  <c r="AK94" i="6"/>
  <c r="AI94" i="6"/>
  <c r="AE94" i="6"/>
  <c r="AC94" i="6"/>
  <c r="Y94" i="6"/>
  <c r="W94" i="6"/>
  <c r="S94" i="6"/>
  <c r="Q94" i="6"/>
  <c r="M94" i="6"/>
  <c r="K94" i="6"/>
  <c r="G94" i="6"/>
  <c r="E94" i="6"/>
  <c r="BE96" i="6"/>
  <c r="BD96" i="6"/>
  <c r="BC96" i="6"/>
  <c r="BB96" i="6"/>
  <c r="BA96" i="6"/>
  <c r="AZ96" i="6"/>
  <c r="AW96" i="6"/>
  <c r="AU96" i="6"/>
  <c r="AQ96" i="6"/>
  <c r="AO96" i="6"/>
  <c r="AK96" i="6"/>
  <c r="AI96" i="6"/>
  <c r="AE96" i="6"/>
  <c r="AC96" i="6"/>
  <c r="Y96" i="6"/>
  <c r="W96" i="6"/>
  <c r="S96" i="6"/>
  <c r="Q96" i="6"/>
  <c r="M96" i="6"/>
  <c r="K96" i="6"/>
  <c r="G96" i="6"/>
  <c r="E96" i="6"/>
  <c r="BE95" i="6"/>
  <c r="BD95" i="6"/>
  <c r="BC95" i="6"/>
  <c r="BA95" i="6"/>
  <c r="AW95" i="6"/>
  <c r="AU95" i="6"/>
  <c r="AO95" i="6"/>
  <c r="AK95" i="6"/>
  <c r="AI95" i="6"/>
  <c r="AE95" i="6"/>
  <c r="AC95" i="6"/>
  <c r="Y95" i="6"/>
  <c r="W95" i="6"/>
  <c r="S95" i="6"/>
  <c r="Q95" i="6"/>
  <c r="M95" i="6"/>
  <c r="K95" i="6"/>
  <c r="G95" i="6"/>
  <c r="E95" i="6"/>
  <c r="BE93" i="6"/>
  <c r="BD93" i="6"/>
  <c r="BC93" i="6"/>
  <c r="BA93" i="6"/>
  <c r="AW93" i="6"/>
  <c r="AU93" i="6"/>
  <c r="AO93" i="6"/>
  <c r="AK93" i="6"/>
  <c r="AI93" i="6"/>
  <c r="AE93" i="6"/>
  <c r="AC93" i="6"/>
  <c r="Y93" i="6"/>
  <c r="W93" i="6"/>
  <c r="S93" i="6"/>
  <c r="Q93" i="6"/>
  <c r="M93" i="6"/>
  <c r="K93" i="6"/>
  <c r="G93" i="6"/>
  <c r="E93" i="6"/>
  <c r="BE92" i="6"/>
  <c r="BD92" i="6"/>
  <c r="BC92" i="6"/>
  <c r="BA92" i="6"/>
  <c r="AW92" i="6"/>
  <c r="AU92" i="6"/>
  <c r="AQ98" i="6"/>
  <c r="AQ99" i="6"/>
  <c r="AQ100" i="6"/>
  <c r="AO92" i="6"/>
  <c r="AK92" i="6"/>
  <c r="AI92" i="6"/>
  <c r="AE92" i="6"/>
  <c r="AC92" i="6"/>
  <c r="Y92" i="6"/>
  <c r="W92" i="6"/>
  <c r="S92" i="6"/>
  <c r="Q92" i="6"/>
  <c r="M92" i="6"/>
  <c r="K92" i="6"/>
  <c r="G92" i="6"/>
  <c r="E92" i="6"/>
  <c r="BE91" i="6"/>
  <c r="BD91" i="6"/>
  <c r="BC91" i="6"/>
  <c r="BA91" i="6"/>
  <c r="AW91" i="6"/>
  <c r="AU91" i="6"/>
  <c r="AO91" i="6"/>
  <c r="AE91" i="6"/>
  <c r="AC91" i="6"/>
  <c r="Y91" i="6"/>
  <c r="W91" i="6"/>
  <c r="S91" i="6"/>
  <c r="Q91" i="6"/>
  <c r="M91" i="6"/>
  <c r="K91" i="6"/>
  <c r="G91" i="6"/>
  <c r="E91" i="6"/>
  <c r="BE90" i="6"/>
  <c r="BD90" i="6"/>
  <c r="BC90" i="6"/>
  <c r="BA90" i="6"/>
  <c r="AW90" i="6"/>
  <c r="AU90" i="6"/>
  <c r="AO90" i="6"/>
  <c r="AK90" i="6"/>
  <c r="AI90" i="6"/>
  <c r="AE90" i="6"/>
  <c r="AC90" i="6"/>
  <c r="Y90" i="6"/>
  <c r="W90" i="6"/>
  <c r="S90" i="6"/>
  <c r="Q90" i="6"/>
  <c r="M90" i="6"/>
  <c r="K90" i="6"/>
  <c r="G90" i="6"/>
  <c r="E90" i="6"/>
  <c r="BE89" i="6"/>
  <c r="BD89" i="6"/>
  <c r="BC89" i="6"/>
  <c r="BA89" i="6"/>
  <c r="AW89" i="6"/>
  <c r="AU89" i="6"/>
  <c r="AQ89" i="6"/>
  <c r="AO89" i="6"/>
  <c r="AK89" i="6"/>
  <c r="AI89" i="6"/>
  <c r="AE89" i="6"/>
  <c r="AC89" i="6"/>
  <c r="Y89" i="6"/>
  <c r="W89" i="6"/>
  <c r="S89" i="6"/>
  <c r="Q89" i="6"/>
  <c r="M89" i="6"/>
  <c r="K89" i="6"/>
  <c r="G89" i="6"/>
  <c r="E89" i="6"/>
  <c r="BE88" i="6"/>
  <c r="BD88" i="6"/>
  <c r="BC88" i="6"/>
  <c r="BA88" i="6"/>
  <c r="AW88" i="6"/>
  <c r="AU88" i="6"/>
  <c r="AQ88" i="6"/>
  <c r="AO88" i="6"/>
  <c r="AK88" i="6"/>
  <c r="AI88" i="6"/>
  <c r="AE88" i="6"/>
  <c r="AC88" i="6"/>
  <c r="Y88" i="6"/>
  <c r="W88" i="6"/>
  <c r="S88" i="6"/>
  <c r="Q88" i="6"/>
  <c r="M88" i="6"/>
  <c r="K88" i="6"/>
  <c r="G88" i="6"/>
  <c r="E88" i="6"/>
  <c r="BE87" i="6"/>
  <c r="BD87" i="6"/>
  <c r="BD86" i="6"/>
  <c r="BD98" i="6"/>
  <c r="BD99" i="6"/>
  <c r="BD100" i="6"/>
  <c r="BC87" i="6"/>
  <c r="BA87" i="6"/>
  <c r="AZ98" i="6"/>
  <c r="AZ99" i="6"/>
  <c r="AZ100" i="6"/>
  <c r="AW87" i="6"/>
  <c r="AU87" i="6"/>
  <c r="AQ87" i="6"/>
  <c r="AO87" i="6"/>
  <c r="AK87" i="6"/>
  <c r="AI87" i="6"/>
  <c r="AE87" i="6"/>
  <c r="AC87" i="6"/>
  <c r="Y87" i="6"/>
  <c r="W87" i="6"/>
  <c r="S87" i="6"/>
  <c r="Q87" i="6"/>
  <c r="M87" i="6"/>
  <c r="K87" i="6"/>
  <c r="G87" i="6"/>
  <c r="E87" i="6"/>
  <c r="BE86" i="6"/>
  <c r="BC86" i="6"/>
  <c r="BB98" i="6"/>
  <c r="BB99" i="6"/>
  <c r="BB100" i="6"/>
  <c r="BA86" i="6"/>
  <c r="AW86" i="6"/>
  <c r="AU86" i="6"/>
  <c r="AQ86" i="6"/>
  <c r="AO86" i="6"/>
  <c r="AK86" i="6"/>
  <c r="AI86" i="6"/>
  <c r="AE86" i="6"/>
  <c r="AC86" i="6"/>
  <c r="W86" i="6"/>
  <c r="S86" i="6"/>
  <c r="Q86" i="6"/>
  <c r="M86" i="6"/>
  <c r="K86" i="6"/>
  <c r="G86" i="6"/>
  <c r="E86" i="6"/>
  <c r="I21" i="10"/>
  <c r="I38" i="10"/>
  <c r="I47" i="10"/>
  <c r="I55" i="10"/>
  <c r="I56" i="10"/>
  <c r="I57" i="10"/>
  <c r="I105" i="10"/>
  <c r="I128" i="10"/>
  <c r="I129" i="10"/>
  <c r="O21" i="10"/>
  <c r="O38" i="10"/>
  <c r="O47" i="10"/>
  <c r="O55" i="10"/>
  <c r="O56" i="10"/>
  <c r="O57" i="10"/>
  <c r="O105" i="10"/>
  <c r="O106" i="10"/>
  <c r="O128" i="10"/>
  <c r="O129" i="10"/>
  <c r="U21" i="10"/>
  <c r="U38" i="10"/>
  <c r="U47" i="10"/>
  <c r="U55" i="10"/>
  <c r="U56" i="10"/>
  <c r="U57" i="10"/>
  <c r="U105" i="10"/>
  <c r="U106" i="10"/>
  <c r="U128" i="10"/>
  <c r="U129" i="10"/>
  <c r="AA21" i="10"/>
  <c r="AA38" i="10"/>
  <c r="AA47" i="10"/>
  <c r="AA55" i="10"/>
  <c r="AA56" i="10"/>
  <c r="AA57" i="10"/>
  <c r="AA105" i="10"/>
  <c r="AA128" i="10"/>
  <c r="AA129" i="10"/>
  <c r="AG21" i="10"/>
  <c r="AG38" i="10"/>
  <c r="AG47" i="10"/>
  <c r="AG55" i="10"/>
  <c r="AG56" i="10"/>
  <c r="AG57" i="10"/>
  <c r="AG105" i="10"/>
  <c r="AG106" i="10"/>
  <c r="AG128" i="10"/>
  <c r="AG129" i="10"/>
  <c r="AM21" i="10"/>
  <c r="AM38" i="10"/>
  <c r="AM47" i="10"/>
  <c r="AM55" i="10"/>
  <c r="AM56" i="10"/>
  <c r="AM57" i="10"/>
  <c r="AM105" i="10"/>
  <c r="AM106" i="10"/>
  <c r="AM128" i="10"/>
  <c r="AM129" i="10"/>
  <c r="AS21" i="10"/>
  <c r="AS38" i="10"/>
  <c r="AS47" i="10"/>
  <c r="AS55" i="10"/>
  <c r="AS56" i="10"/>
  <c r="AS57" i="10"/>
  <c r="AS105" i="10"/>
  <c r="AS106" i="10"/>
  <c r="AS128" i="10"/>
  <c r="AS129" i="10"/>
  <c r="AY21" i="10"/>
  <c r="AY38" i="10"/>
  <c r="AY47" i="10"/>
  <c r="AY55" i="10"/>
  <c r="AY56" i="10"/>
  <c r="AY57" i="10"/>
  <c r="AY105" i="10"/>
  <c r="AY106" i="10"/>
  <c r="AY128" i="10"/>
  <c r="AY129" i="10"/>
  <c r="AZ86" i="10"/>
  <c r="AZ87" i="10"/>
  <c r="AZ88" i="10"/>
  <c r="AZ89" i="10"/>
  <c r="AZ90" i="10"/>
  <c r="AZ91" i="10"/>
  <c r="AZ92" i="10"/>
  <c r="AZ93" i="10"/>
  <c r="AZ94" i="10"/>
  <c r="AZ95" i="10"/>
  <c r="AZ96" i="10"/>
  <c r="AZ101" i="10"/>
  <c r="AZ104" i="10"/>
  <c r="AZ12" i="10"/>
  <c r="AZ13" i="10"/>
  <c r="AZ14" i="10"/>
  <c r="AZ15" i="10"/>
  <c r="AZ16" i="10"/>
  <c r="AZ17" i="10"/>
  <c r="AZ18" i="10"/>
  <c r="AZ23" i="10"/>
  <c r="AZ24" i="10"/>
  <c r="AZ25" i="10"/>
  <c r="AZ26" i="10"/>
  <c r="AZ27" i="10"/>
  <c r="AZ28" i="10"/>
  <c r="AZ29" i="10"/>
  <c r="AZ30" i="10"/>
  <c r="AZ31" i="10"/>
  <c r="AZ33" i="10"/>
  <c r="AZ34" i="10"/>
  <c r="AZ35" i="10"/>
  <c r="AZ36" i="10"/>
  <c r="AZ37" i="10"/>
  <c r="AZ40" i="10"/>
  <c r="AZ41" i="10"/>
  <c r="AZ45" i="10"/>
  <c r="AZ46" i="10"/>
  <c r="AZ49" i="10"/>
  <c r="AZ50" i="10"/>
  <c r="AZ52" i="10"/>
  <c r="AZ53" i="10"/>
  <c r="AZ54" i="10"/>
  <c r="BA111" i="10"/>
  <c r="BA113" i="10"/>
  <c r="BA114" i="10"/>
  <c r="BA115" i="10"/>
  <c r="BA116" i="10"/>
  <c r="BB86" i="10"/>
  <c r="BB87" i="10"/>
  <c r="BB88" i="10"/>
  <c r="BB89" i="10"/>
  <c r="BB90" i="10"/>
  <c r="BB91" i="10"/>
  <c r="BB92" i="10"/>
  <c r="BB93" i="10"/>
  <c r="BB94" i="10"/>
  <c r="BB95" i="10"/>
  <c r="BB96" i="10"/>
  <c r="BB101" i="10"/>
  <c r="BB102" i="10"/>
  <c r="BB104" i="10"/>
  <c r="BB12" i="10"/>
  <c r="BB13" i="10"/>
  <c r="BB14" i="10"/>
  <c r="BB15" i="10"/>
  <c r="BB16" i="10"/>
  <c r="BB17" i="10"/>
  <c r="BB18" i="10"/>
  <c r="BB23" i="10"/>
  <c r="BB24" i="10"/>
  <c r="BB25" i="10"/>
  <c r="BB26" i="10"/>
  <c r="BB27" i="10"/>
  <c r="BB28" i="10"/>
  <c r="BB29" i="10"/>
  <c r="BB30" i="10"/>
  <c r="BB31" i="10"/>
  <c r="BB33" i="10"/>
  <c r="BB34" i="10"/>
  <c r="BB35" i="10"/>
  <c r="BB36" i="10"/>
  <c r="BB37" i="10"/>
  <c r="BB40" i="10"/>
  <c r="BB41" i="10"/>
  <c r="BB45" i="10"/>
  <c r="BB46" i="10"/>
  <c r="BB49" i="10"/>
  <c r="BB50" i="10"/>
  <c r="BB52" i="10"/>
  <c r="BB53" i="10"/>
  <c r="BB54" i="10"/>
  <c r="BC111" i="10"/>
  <c r="BC113" i="10"/>
  <c r="BC114" i="10"/>
  <c r="BC115" i="10"/>
  <c r="BC116" i="10"/>
  <c r="E105" i="10"/>
  <c r="E106" i="10"/>
  <c r="E55" i="10"/>
  <c r="E47" i="10"/>
  <c r="E38" i="10"/>
  <c r="E128" i="10"/>
  <c r="E129" i="10"/>
  <c r="G105" i="10"/>
  <c r="G106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6" i="10"/>
  <c r="G37" i="10"/>
  <c r="G40" i="10"/>
  <c r="G41" i="10"/>
  <c r="G45" i="10"/>
  <c r="G46" i="10"/>
  <c r="G49" i="10"/>
  <c r="G50" i="10"/>
  <c r="G52" i="10"/>
  <c r="G53" i="10"/>
  <c r="G54" i="10"/>
  <c r="G128" i="10"/>
  <c r="G129" i="10"/>
  <c r="K105" i="10"/>
  <c r="K106" i="10"/>
  <c r="K56" i="10"/>
  <c r="K57" i="10"/>
  <c r="K111" i="10"/>
  <c r="K113" i="10"/>
  <c r="K114" i="10"/>
  <c r="K115" i="10"/>
  <c r="K116" i="10"/>
  <c r="M105" i="10"/>
  <c r="M106" i="10"/>
  <c r="M56" i="10"/>
  <c r="M57" i="10"/>
  <c r="Q105" i="10"/>
  <c r="Q106" i="10"/>
  <c r="Q56" i="10"/>
  <c r="Q57" i="10"/>
  <c r="Q128" i="10"/>
  <c r="Q129" i="10"/>
  <c r="S105" i="10"/>
  <c r="S106" i="10"/>
  <c r="S56" i="10"/>
  <c r="S57" i="10"/>
  <c r="S128" i="10"/>
  <c r="S129" i="10"/>
  <c r="W105" i="10"/>
  <c r="W106" i="10"/>
  <c r="W56" i="10"/>
  <c r="W57" i="10"/>
  <c r="W128" i="10"/>
  <c r="W129" i="10"/>
  <c r="Y105" i="10"/>
  <c r="Y106" i="10"/>
  <c r="Y56" i="10"/>
  <c r="Y57" i="10"/>
  <c r="Y128" i="10"/>
  <c r="Y129" i="10"/>
  <c r="AC105" i="10"/>
  <c r="AC106" i="10"/>
  <c r="AC56" i="10"/>
  <c r="AC57" i="10"/>
  <c r="AC128" i="10"/>
  <c r="AC129" i="10"/>
  <c r="AE105" i="10"/>
  <c r="AE106" i="10"/>
  <c r="AE56" i="10"/>
  <c r="AE57" i="10"/>
  <c r="AE128" i="10"/>
  <c r="AE129" i="10"/>
  <c r="AI105" i="10"/>
  <c r="AI106" i="10"/>
  <c r="AI56" i="10"/>
  <c r="AI57" i="10"/>
  <c r="AI128" i="10"/>
  <c r="AI129" i="10"/>
  <c r="AK105" i="10"/>
  <c r="AK106" i="10"/>
  <c r="AK56" i="10"/>
  <c r="AK57" i="10"/>
  <c r="AK128" i="10"/>
  <c r="AK129" i="10"/>
  <c r="AO105" i="10"/>
  <c r="AO106" i="10"/>
  <c r="AO56" i="10"/>
  <c r="AO57" i="10"/>
  <c r="AO128" i="10"/>
  <c r="AO129" i="10"/>
  <c r="AQ90" i="10"/>
  <c r="AQ91" i="10"/>
  <c r="AQ92" i="10"/>
  <c r="AQ93" i="10"/>
  <c r="AQ94" i="10"/>
  <c r="AQ96" i="10"/>
  <c r="AQ101" i="10"/>
  <c r="AQ102" i="10"/>
  <c r="AQ104" i="10"/>
  <c r="AQ56" i="10"/>
  <c r="AQ57" i="10"/>
  <c r="AQ128" i="10"/>
  <c r="AQ129" i="10"/>
  <c r="AU105" i="10"/>
  <c r="AU106" i="10"/>
  <c r="AU56" i="10"/>
  <c r="AU57" i="10"/>
  <c r="AU128" i="10"/>
  <c r="AU129" i="10"/>
  <c r="AW105" i="10"/>
  <c r="AW106" i="10"/>
  <c r="AW56" i="10"/>
  <c r="AW57" i="10"/>
  <c r="AW128" i="10"/>
  <c r="AW129" i="10"/>
  <c r="AZ111" i="10"/>
  <c r="AZ112" i="10"/>
  <c r="AZ113" i="10"/>
  <c r="AZ114" i="10"/>
  <c r="AZ115" i="10"/>
  <c r="AZ116" i="10"/>
  <c r="BB111" i="10"/>
  <c r="BB112" i="10"/>
  <c r="BB113" i="10"/>
  <c r="BB114" i="10"/>
  <c r="BB115" i="10"/>
  <c r="BB116" i="10"/>
  <c r="AV105" i="10"/>
  <c r="AV106" i="10"/>
  <c r="AV56" i="10"/>
  <c r="AV57" i="10"/>
  <c r="AV128" i="10"/>
  <c r="AV129" i="10"/>
  <c r="AT105" i="10"/>
  <c r="AT106" i="10"/>
  <c r="AT56" i="10"/>
  <c r="AT57" i="10"/>
  <c r="AT128" i="10"/>
  <c r="AT129" i="10"/>
  <c r="AP105" i="10"/>
  <c r="AP106" i="10"/>
  <c r="AP56" i="10"/>
  <c r="AP57" i="10"/>
  <c r="AP128" i="10"/>
  <c r="AP129" i="10"/>
  <c r="AN105" i="10"/>
  <c r="AN106" i="10"/>
  <c r="AN56" i="10"/>
  <c r="AN57" i="10"/>
  <c r="AN128" i="10"/>
  <c r="AN129" i="10"/>
  <c r="AJ105" i="10"/>
  <c r="AJ106" i="10"/>
  <c r="AJ56" i="10"/>
  <c r="AJ57" i="10"/>
  <c r="AJ128" i="10"/>
  <c r="AJ129" i="10"/>
  <c r="AH105" i="10"/>
  <c r="AH106" i="10"/>
  <c r="AH56" i="10"/>
  <c r="AH57" i="10"/>
  <c r="AH128" i="10"/>
  <c r="AH129" i="10"/>
  <c r="AD105" i="10"/>
  <c r="AD106" i="10"/>
  <c r="AD56" i="10"/>
  <c r="AD57" i="10"/>
  <c r="AD128" i="10"/>
  <c r="AD129" i="10"/>
  <c r="AB105" i="10"/>
  <c r="AB106" i="10"/>
  <c r="AB56" i="10"/>
  <c r="AB57" i="10"/>
  <c r="AB128" i="10"/>
  <c r="AB129" i="10"/>
  <c r="X105" i="10"/>
  <c r="X106" i="10"/>
  <c r="X56" i="10"/>
  <c r="X57" i="10"/>
  <c r="X128" i="10"/>
  <c r="X129" i="10"/>
  <c r="V105" i="10"/>
  <c r="V106" i="10"/>
  <c r="V56" i="10"/>
  <c r="V57" i="10"/>
  <c r="V128" i="10"/>
  <c r="V129" i="10"/>
  <c r="R105" i="10"/>
  <c r="R106" i="10"/>
  <c r="R56" i="10"/>
  <c r="R57" i="10"/>
  <c r="R128" i="10"/>
  <c r="R129" i="10"/>
  <c r="P105" i="10"/>
  <c r="P106" i="10"/>
  <c r="P56" i="10"/>
  <c r="P57" i="10"/>
  <c r="P128" i="10"/>
  <c r="P129" i="10"/>
  <c r="L105" i="10"/>
  <c r="L106" i="10"/>
  <c r="L56" i="10"/>
  <c r="L57" i="10"/>
  <c r="L128" i="10"/>
  <c r="L129" i="10"/>
  <c r="J105" i="10"/>
  <c r="J106" i="10"/>
  <c r="J56" i="10"/>
  <c r="J57" i="10"/>
  <c r="J128" i="10"/>
  <c r="J129" i="10"/>
  <c r="F105" i="10"/>
  <c r="F106" i="10"/>
  <c r="F56" i="10"/>
  <c r="F57" i="10"/>
  <c r="F128" i="10"/>
  <c r="F129" i="10"/>
  <c r="D105" i="10"/>
  <c r="D106" i="10"/>
  <c r="D56" i="10"/>
  <c r="D57" i="10"/>
  <c r="D128" i="10"/>
  <c r="D129" i="10"/>
  <c r="AX129" i="10"/>
  <c r="AR129" i="10"/>
  <c r="AL129" i="10"/>
  <c r="AF129" i="10"/>
  <c r="Z129" i="10"/>
  <c r="T129" i="10"/>
  <c r="N129" i="10"/>
  <c r="H129" i="10"/>
  <c r="BE116" i="10"/>
  <c r="AK116" i="10"/>
  <c r="AI116" i="10"/>
  <c r="AE116" i="10"/>
  <c r="AC116" i="10"/>
  <c r="Y116" i="10"/>
  <c r="W116" i="10"/>
  <c r="S116" i="10"/>
  <c r="Q116" i="10"/>
  <c r="M116" i="10"/>
  <c r="G116" i="10"/>
  <c r="E116" i="10"/>
  <c r="BE115" i="10"/>
  <c r="AW115" i="10"/>
  <c r="AU115" i="10"/>
  <c r="AK115" i="10"/>
  <c r="AI115" i="10"/>
  <c r="AE115" i="10"/>
  <c r="AC115" i="10"/>
  <c r="Y115" i="10"/>
  <c r="W115" i="10"/>
  <c r="S115" i="10"/>
  <c r="Q115" i="10"/>
  <c r="M115" i="10"/>
  <c r="G115" i="10"/>
  <c r="E115" i="10"/>
  <c r="BE114" i="10"/>
  <c r="AW114" i="10"/>
  <c r="AU114" i="10"/>
  <c r="AQ114" i="10"/>
  <c r="AO114" i="10"/>
  <c r="AK114" i="10"/>
  <c r="AI114" i="10"/>
  <c r="AE114" i="10"/>
  <c r="AC114" i="10"/>
  <c r="Y114" i="10"/>
  <c r="W114" i="10"/>
  <c r="S114" i="10"/>
  <c r="Q114" i="10"/>
  <c r="M114" i="10"/>
  <c r="G114" i="10"/>
  <c r="E114" i="10"/>
  <c r="BE113" i="10"/>
  <c r="AW113" i="10"/>
  <c r="AU113" i="10"/>
  <c r="AQ113" i="10"/>
  <c r="AO113" i="10"/>
  <c r="AK113" i="10"/>
  <c r="AI113" i="10"/>
  <c r="AE113" i="10"/>
  <c r="AC113" i="10"/>
  <c r="Y113" i="10"/>
  <c r="W113" i="10"/>
  <c r="S113" i="10"/>
  <c r="Q113" i="10"/>
  <c r="M113" i="10"/>
  <c r="G113" i="10"/>
  <c r="E113" i="10"/>
  <c r="BE112" i="10"/>
  <c r="AW112" i="10"/>
  <c r="AU112" i="10"/>
  <c r="AQ112" i="10"/>
  <c r="AO112" i="10"/>
  <c r="AK112" i="10"/>
  <c r="AI112" i="10"/>
  <c r="AE112" i="10"/>
  <c r="AC112" i="10"/>
  <c r="BE111" i="10"/>
  <c r="AW111" i="10"/>
  <c r="AU111" i="10"/>
  <c r="AQ111" i="10"/>
  <c r="AO111" i="10"/>
  <c r="AK111" i="10"/>
  <c r="AI111" i="10"/>
  <c r="AE111" i="10"/>
  <c r="AC111" i="10"/>
  <c r="Y111" i="10"/>
  <c r="W111" i="10"/>
  <c r="S111" i="10"/>
  <c r="Q111" i="10"/>
  <c r="M111" i="10"/>
  <c r="G111" i="10"/>
  <c r="E111" i="10"/>
  <c r="BD86" i="10"/>
  <c r="BD87" i="10"/>
  <c r="BD88" i="10"/>
  <c r="BD89" i="10"/>
  <c r="BD90" i="10"/>
  <c r="BD91" i="10"/>
  <c r="BD92" i="10"/>
  <c r="BD93" i="10"/>
  <c r="BD94" i="10"/>
  <c r="BD95" i="10"/>
  <c r="BD96" i="10"/>
  <c r="BD101" i="10"/>
  <c r="BD102" i="10"/>
  <c r="BD104" i="10"/>
  <c r="BD12" i="10"/>
  <c r="BD13" i="10"/>
  <c r="BD14" i="10"/>
  <c r="BD15" i="10"/>
  <c r="BD16" i="10"/>
  <c r="BD17" i="10"/>
  <c r="BD18" i="10"/>
  <c r="BD23" i="10"/>
  <c r="BD24" i="10"/>
  <c r="BD25" i="10"/>
  <c r="BD26" i="10"/>
  <c r="BD27" i="10"/>
  <c r="BD28" i="10"/>
  <c r="BD29" i="10"/>
  <c r="BD30" i="10"/>
  <c r="BD31" i="10"/>
  <c r="BD33" i="10"/>
  <c r="BD34" i="10"/>
  <c r="BD35" i="10"/>
  <c r="BD36" i="10"/>
  <c r="BD37" i="10"/>
  <c r="BD40" i="10"/>
  <c r="BD41" i="10"/>
  <c r="BD45" i="10"/>
  <c r="BD46" i="10"/>
  <c r="BD49" i="10"/>
  <c r="BD50" i="10"/>
  <c r="BD52" i="10"/>
  <c r="BD53" i="10"/>
  <c r="BD54" i="10"/>
  <c r="AX56" i="10"/>
  <c r="AX57" i="10"/>
  <c r="AR56" i="10"/>
  <c r="AR57" i="10"/>
  <c r="AL56" i="10"/>
  <c r="AL57" i="10"/>
  <c r="AF56" i="10"/>
  <c r="AF57" i="10"/>
  <c r="Z56" i="10"/>
  <c r="Z57" i="10"/>
  <c r="T56" i="10"/>
  <c r="T57" i="10"/>
  <c r="N105" i="10"/>
  <c r="N106" i="10"/>
  <c r="N56" i="10"/>
  <c r="N57" i="10"/>
  <c r="H105" i="10"/>
  <c r="H106" i="10"/>
  <c r="H56" i="10"/>
  <c r="H57" i="10"/>
  <c r="BE104" i="10"/>
  <c r="BC104" i="10"/>
  <c r="BA104" i="10"/>
  <c r="AW104" i="10"/>
  <c r="AU104" i="10"/>
  <c r="AO104" i="10"/>
  <c r="AK104" i="10"/>
  <c r="AI104" i="10"/>
  <c r="AE104" i="10"/>
  <c r="AC104" i="10"/>
  <c r="Y104" i="10"/>
  <c r="W104" i="10"/>
  <c r="S104" i="10"/>
  <c r="Q104" i="10"/>
  <c r="M104" i="10"/>
  <c r="K104" i="10"/>
  <c r="G104" i="10"/>
  <c r="E104" i="10"/>
  <c r="M103" i="10"/>
  <c r="K103" i="10"/>
  <c r="G103" i="10"/>
  <c r="E103" i="10"/>
  <c r="BE102" i="10"/>
  <c r="BC102" i="10"/>
  <c r="BA102" i="10"/>
  <c r="AW102" i="10"/>
  <c r="AU102" i="10"/>
  <c r="AO102" i="10"/>
  <c r="AK102" i="10"/>
  <c r="AI102" i="10"/>
  <c r="AE102" i="10"/>
  <c r="AC102" i="10"/>
  <c r="Y102" i="10"/>
  <c r="W102" i="10"/>
  <c r="S102" i="10"/>
  <c r="Q102" i="10"/>
  <c r="M102" i="10"/>
  <c r="K102" i="10"/>
  <c r="G102" i="10"/>
  <c r="E102" i="10"/>
  <c r="BE101" i="10"/>
  <c r="BC101" i="10"/>
  <c r="BA101" i="10"/>
  <c r="AW101" i="10"/>
  <c r="AU101" i="10"/>
  <c r="AO101" i="10"/>
  <c r="AK101" i="10"/>
  <c r="AI101" i="10"/>
  <c r="AE101" i="10"/>
  <c r="AC101" i="10"/>
  <c r="BE96" i="10"/>
  <c r="BC96" i="10"/>
  <c r="BA96" i="10"/>
  <c r="AW96" i="10"/>
  <c r="AU96" i="10"/>
  <c r="AO96" i="10"/>
  <c r="AK96" i="10"/>
  <c r="AI96" i="10"/>
  <c r="AE96" i="10"/>
  <c r="AC96" i="10"/>
  <c r="BE95" i="10"/>
  <c r="BC95" i="10"/>
  <c r="BA95" i="10"/>
  <c r="AW95" i="10"/>
  <c r="AU95" i="10"/>
  <c r="BE94" i="10"/>
  <c r="BC94" i="10"/>
  <c r="BA94" i="10"/>
  <c r="AW94" i="10"/>
  <c r="AU94" i="10"/>
  <c r="AO94" i="10"/>
  <c r="AK94" i="10"/>
  <c r="AI94" i="10"/>
  <c r="AE94" i="10"/>
  <c r="AC94" i="10"/>
  <c r="Y94" i="10"/>
  <c r="W94" i="10"/>
  <c r="BE93" i="10"/>
  <c r="BC93" i="10"/>
  <c r="BA93" i="10"/>
  <c r="AW93" i="10"/>
  <c r="AU93" i="10"/>
  <c r="AO93" i="10"/>
  <c r="AK93" i="10"/>
  <c r="AI93" i="10"/>
  <c r="AE93" i="10"/>
  <c r="AC93" i="10"/>
  <c r="Y93" i="10"/>
  <c r="W93" i="10"/>
  <c r="BE92" i="10"/>
  <c r="BC92" i="10"/>
  <c r="BA92" i="10"/>
  <c r="AW92" i="10"/>
  <c r="AU92" i="10"/>
  <c r="AO92" i="10"/>
  <c r="AK92" i="10"/>
  <c r="AI92" i="10"/>
  <c r="AE92" i="10"/>
  <c r="AC92" i="10"/>
  <c r="Y92" i="10"/>
  <c r="W92" i="10"/>
  <c r="BE91" i="10"/>
  <c r="BC91" i="10"/>
  <c r="BA91" i="10"/>
  <c r="AW91" i="10"/>
  <c r="AU91" i="10"/>
  <c r="AO91" i="10"/>
  <c r="AK91" i="10"/>
  <c r="AI91" i="10"/>
  <c r="AE91" i="10"/>
  <c r="AC91" i="10"/>
  <c r="Y91" i="10"/>
  <c r="W91" i="10"/>
  <c r="BE90" i="10"/>
  <c r="BC90" i="10"/>
  <c r="BA90" i="10"/>
  <c r="AW90" i="10"/>
  <c r="AU90" i="10"/>
  <c r="AO90" i="10"/>
  <c r="AK90" i="10"/>
  <c r="AI90" i="10"/>
  <c r="AE90" i="10"/>
  <c r="AC90" i="10"/>
  <c r="Y90" i="10"/>
  <c r="W90" i="10"/>
  <c r="BE89" i="10"/>
  <c r="BC89" i="10"/>
  <c r="BA89" i="10"/>
  <c r="AW89" i="10"/>
  <c r="AU89" i="10"/>
  <c r="AQ89" i="10"/>
  <c r="AO89" i="10"/>
  <c r="BE88" i="10"/>
  <c r="BC88" i="10"/>
  <c r="BA88" i="10"/>
  <c r="AW88" i="10"/>
  <c r="AU88" i="10"/>
  <c r="AQ88" i="10"/>
  <c r="AO88" i="10"/>
  <c r="AK88" i="10"/>
  <c r="AI88" i="10"/>
  <c r="AE88" i="10"/>
  <c r="AC88" i="10"/>
  <c r="Y88" i="10"/>
  <c r="W88" i="10"/>
  <c r="BE87" i="10"/>
  <c r="BC87" i="10"/>
  <c r="BA87" i="10"/>
  <c r="AW87" i="10"/>
  <c r="AU87" i="10"/>
  <c r="AQ87" i="10"/>
  <c r="AO87" i="10"/>
  <c r="AK87" i="10"/>
  <c r="AI87" i="10"/>
  <c r="BE86" i="10"/>
  <c r="BC86" i="10"/>
  <c r="BA86" i="10"/>
  <c r="AW86" i="10"/>
  <c r="AU86" i="10"/>
  <c r="AQ86" i="10"/>
  <c r="AO86" i="10"/>
  <c r="AK86" i="10"/>
  <c r="AI86" i="10"/>
  <c r="AE86" i="10"/>
  <c r="AC86" i="10"/>
  <c r="Y86" i="10"/>
  <c r="W86" i="10"/>
  <c r="S86" i="10"/>
  <c r="Q86" i="10"/>
  <c r="M86" i="10"/>
  <c r="K86" i="10"/>
  <c r="G86" i="10"/>
  <c r="E86" i="10"/>
  <c r="AX55" i="10"/>
  <c r="AW55" i="10"/>
  <c r="AV55" i="10"/>
  <c r="AU55" i="10"/>
  <c r="AT55" i="10"/>
  <c r="AR55" i="10"/>
  <c r="AQ55" i="10"/>
  <c r="AP55" i="10"/>
  <c r="AO55" i="10"/>
  <c r="AN55" i="10"/>
  <c r="AL55" i="10"/>
  <c r="AK55" i="10"/>
  <c r="AJ55" i="10"/>
  <c r="AI55" i="10"/>
  <c r="AH55" i="10"/>
  <c r="AF55" i="10"/>
  <c r="AE55" i="10"/>
  <c r="AD55" i="10"/>
  <c r="AC55" i="10"/>
  <c r="AB55" i="10"/>
  <c r="Z55" i="10"/>
  <c r="Y55" i="10"/>
  <c r="X55" i="10"/>
  <c r="W55" i="10"/>
  <c r="V55" i="10"/>
  <c r="T55" i="10"/>
  <c r="S55" i="10"/>
  <c r="R55" i="10"/>
  <c r="Q55" i="10"/>
  <c r="P55" i="10"/>
  <c r="N55" i="10"/>
  <c r="M55" i="10"/>
  <c r="L55" i="10"/>
  <c r="K55" i="10"/>
  <c r="J55" i="10"/>
  <c r="H55" i="10"/>
  <c r="F55" i="10"/>
  <c r="D55" i="10"/>
  <c r="BE54" i="10"/>
  <c r="BC54" i="10"/>
  <c r="BA54" i="10"/>
  <c r="Y54" i="10"/>
  <c r="W54" i="10"/>
  <c r="S54" i="10"/>
  <c r="Q54" i="10"/>
  <c r="M54" i="10"/>
  <c r="K54" i="10"/>
  <c r="E54" i="10"/>
  <c r="BE53" i="10"/>
  <c r="BC53" i="10"/>
  <c r="BA53" i="10"/>
  <c r="Y53" i="10"/>
  <c r="W53" i="10"/>
  <c r="E53" i="10"/>
  <c r="BE52" i="10"/>
  <c r="BC52" i="10"/>
  <c r="BA52" i="10"/>
  <c r="AW52" i="10"/>
  <c r="AU52" i="10"/>
  <c r="AQ52" i="10"/>
  <c r="AO52" i="10"/>
  <c r="AK52" i="10"/>
  <c r="AI52" i="10"/>
  <c r="AE52" i="10"/>
  <c r="AC52" i="10"/>
  <c r="Y52" i="10"/>
  <c r="W52" i="10"/>
  <c r="S52" i="10"/>
  <c r="Q52" i="10"/>
  <c r="M52" i="10"/>
  <c r="K52" i="10"/>
  <c r="E52" i="10"/>
  <c r="BE50" i="10"/>
  <c r="BC50" i="10"/>
  <c r="BA50" i="10"/>
  <c r="AW50" i="10"/>
  <c r="AU50" i="10"/>
  <c r="AQ50" i="10"/>
  <c r="AO50" i="10"/>
  <c r="AK50" i="10"/>
  <c r="AI50" i="10"/>
  <c r="AE50" i="10"/>
  <c r="AC50" i="10"/>
  <c r="Y50" i="10"/>
  <c r="W50" i="10"/>
  <c r="S50" i="10"/>
  <c r="Q50" i="10"/>
  <c r="M50" i="10"/>
  <c r="K50" i="10"/>
  <c r="E50" i="10"/>
  <c r="BE49" i="10"/>
  <c r="BC49" i="10"/>
  <c r="BA49" i="10"/>
  <c r="AW49" i="10"/>
  <c r="AU49" i="10"/>
  <c r="AQ49" i="10"/>
  <c r="AO49" i="10"/>
  <c r="AK49" i="10"/>
  <c r="AI49" i="10"/>
  <c r="AE49" i="10"/>
  <c r="AC49" i="10"/>
  <c r="Y49" i="10"/>
  <c r="W49" i="10"/>
  <c r="S49" i="10"/>
  <c r="Q49" i="10"/>
  <c r="M49" i="10"/>
  <c r="K49" i="10"/>
  <c r="E49" i="10"/>
  <c r="AX47" i="10"/>
  <c r="AW47" i="10"/>
  <c r="AV47" i="10"/>
  <c r="AU47" i="10"/>
  <c r="AT47" i="10"/>
  <c r="AR47" i="10"/>
  <c r="AQ47" i="10"/>
  <c r="AP47" i="10"/>
  <c r="AO47" i="10"/>
  <c r="AN47" i="10"/>
  <c r="AL47" i="10"/>
  <c r="AK47" i="10"/>
  <c r="AJ47" i="10"/>
  <c r="AI47" i="10"/>
  <c r="AH47" i="10"/>
  <c r="AF47" i="10"/>
  <c r="AE47" i="10"/>
  <c r="AD47" i="10"/>
  <c r="AC47" i="10"/>
  <c r="AB47" i="10"/>
  <c r="Z47" i="10"/>
  <c r="Y47" i="10"/>
  <c r="X47" i="10"/>
  <c r="W47" i="10"/>
  <c r="V47" i="10"/>
  <c r="T47" i="10"/>
  <c r="S47" i="10"/>
  <c r="R47" i="10"/>
  <c r="Q47" i="10"/>
  <c r="P47" i="10"/>
  <c r="N47" i="10"/>
  <c r="M47" i="10"/>
  <c r="L47" i="10"/>
  <c r="K47" i="10"/>
  <c r="J47" i="10"/>
  <c r="H47" i="10"/>
  <c r="F47" i="10"/>
  <c r="D47" i="10"/>
  <c r="BE46" i="10"/>
  <c r="BC46" i="10"/>
  <c r="BA46" i="10"/>
  <c r="Y46" i="10"/>
  <c r="W46" i="10"/>
  <c r="S46" i="10"/>
  <c r="Q46" i="10"/>
  <c r="M46" i="10"/>
  <c r="K46" i="10"/>
  <c r="E46" i="10"/>
  <c r="BE45" i="10"/>
  <c r="BC45" i="10"/>
  <c r="BA45" i="10"/>
  <c r="AW45" i="10"/>
  <c r="AU45" i="10"/>
  <c r="AQ45" i="10"/>
  <c r="AO45" i="10"/>
  <c r="AK45" i="10"/>
  <c r="AI45" i="10"/>
  <c r="AE45" i="10"/>
  <c r="AC45" i="10"/>
  <c r="Y45" i="10"/>
  <c r="W45" i="10"/>
  <c r="S45" i="10"/>
  <c r="Q45" i="10"/>
  <c r="M45" i="10"/>
  <c r="K45" i="10"/>
  <c r="E45" i="10"/>
  <c r="BE41" i="10"/>
  <c r="BC41" i="10"/>
  <c r="BA41" i="10"/>
  <c r="AW41" i="10"/>
  <c r="AU41" i="10"/>
  <c r="AQ41" i="10"/>
  <c r="AO41" i="10"/>
  <c r="AK41" i="10"/>
  <c r="AI41" i="10"/>
  <c r="AE41" i="10"/>
  <c r="AC41" i="10"/>
  <c r="Y41" i="10"/>
  <c r="W41" i="10"/>
  <c r="M41" i="10"/>
  <c r="K41" i="10"/>
  <c r="E41" i="10"/>
  <c r="BE40" i="10"/>
  <c r="BC40" i="10"/>
  <c r="BA40" i="10"/>
  <c r="AW40" i="10"/>
  <c r="AU40" i="10"/>
  <c r="AQ40" i="10"/>
  <c r="AO40" i="10"/>
  <c r="AK40" i="10"/>
  <c r="AI40" i="10"/>
  <c r="AE40" i="10"/>
  <c r="AC40" i="10"/>
  <c r="Y40" i="10"/>
  <c r="W40" i="10"/>
  <c r="S40" i="10"/>
  <c r="Q40" i="10"/>
  <c r="M40" i="10"/>
  <c r="K40" i="10"/>
  <c r="E40" i="10"/>
  <c r="AX38" i="10"/>
  <c r="AW38" i="10"/>
  <c r="AV38" i="10"/>
  <c r="AU38" i="10"/>
  <c r="AT38" i="10"/>
  <c r="AR38" i="10"/>
  <c r="AQ38" i="10"/>
  <c r="AP38" i="10"/>
  <c r="AO38" i="10"/>
  <c r="AN38" i="10"/>
  <c r="AL38" i="10"/>
  <c r="AK38" i="10"/>
  <c r="AJ38" i="10"/>
  <c r="AI38" i="10"/>
  <c r="AH38" i="10"/>
  <c r="AF38" i="10"/>
  <c r="AE38" i="10"/>
  <c r="AD38" i="10"/>
  <c r="AC38" i="10"/>
  <c r="AB38" i="10"/>
  <c r="Z38" i="10"/>
  <c r="Y38" i="10"/>
  <c r="X38" i="10"/>
  <c r="W38" i="10"/>
  <c r="V38" i="10"/>
  <c r="T38" i="10"/>
  <c r="S38" i="10"/>
  <c r="R38" i="10"/>
  <c r="Q38" i="10"/>
  <c r="P38" i="10"/>
  <c r="N38" i="10"/>
  <c r="M38" i="10"/>
  <c r="L38" i="10"/>
  <c r="K38" i="10"/>
  <c r="J38" i="10"/>
  <c r="H38" i="10"/>
  <c r="F38" i="10"/>
  <c r="D38" i="10"/>
  <c r="BE37" i="10"/>
  <c r="BC37" i="10"/>
  <c r="BA37" i="10"/>
  <c r="AW37" i="10"/>
  <c r="AU37" i="10"/>
  <c r="AQ37" i="10"/>
  <c r="AO37" i="10"/>
  <c r="AK37" i="10"/>
  <c r="AI37" i="10"/>
  <c r="AE37" i="10"/>
  <c r="AC37" i="10"/>
  <c r="Y37" i="10"/>
  <c r="W37" i="10"/>
  <c r="S37" i="10"/>
  <c r="Q37" i="10"/>
  <c r="M37" i="10"/>
  <c r="K37" i="10"/>
  <c r="E37" i="10"/>
  <c r="BE36" i="10"/>
  <c r="BC36" i="10"/>
  <c r="BA36" i="10"/>
  <c r="AW36" i="10"/>
  <c r="AU36" i="10"/>
  <c r="AQ36" i="10"/>
  <c r="AO36" i="10"/>
  <c r="AK36" i="10"/>
  <c r="AI36" i="10"/>
  <c r="AE36" i="10"/>
  <c r="AC36" i="10"/>
  <c r="Y36" i="10"/>
  <c r="W36" i="10"/>
  <c r="S36" i="10"/>
  <c r="Q36" i="10"/>
  <c r="M36" i="10"/>
  <c r="K36" i="10"/>
  <c r="E36" i="10"/>
  <c r="BE35" i="10"/>
  <c r="BC35" i="10"/>
  <c r="BA35" i="10"/>
  <c r="AW35" i="10"/>
  <c r="AU35" i="10"/>
  <c r="AQ35" i="10"/>
  <c r="AO35" i="10"/>
  <c r="AK35" i="10"/>
  <c r="AI35" i="10"/>
  <c r="AE35" i="10"/>
  <c r="AC35" i="10"/>
  <c r="Y35" i="10"/>
  <c r="W35" i="10"/>
  <c r="S35" i="10"/>
  <c r="Q35" i="10"/>
  <c r="M35" i="10"/>
  <c r="K35" i="10"/>
  <c r="E35" i="10"/>
  <c r="BE34" i="10"/>
  <c r="BC34" i="10"/>
  <c r="BA34" i="10"/>
  <c r="AW34" i="10"/>
  <c r="AU34" i="10"/>
  <c r="AQ34" i="10"/>
  <c r="AO34" i="10"/>
  <c r="AK34" i="10"/>
  <c r="AI34" i="10"/>
  <c r="AE34" i="10"/>
  <c r="AC34" i="10"/>
  <c r="Y34" i="10"/>
  <c r="W34" i="10"/>
  <c r="S34" i="10"/>
  <c r="Q34" i="10"/>
  <c r="M34" i="10"/>
  <c r="K34" i="10"/>
  <c r="E34" i="10"/>
  <c r="BE33" i="10"/>
  <c r="BC33" i="10"/>
  <c r="BA33" i="10"/>
  <c r="AW33" i="10"/>
  <c r="AU33" i="10"/>
  <c r="AQ33" i="10"/>
  <c r="AO33" i="10"/>
  <c r="AK33" i="10"/>
  <c r="AI33" i="10"/>
  <c r="AE33" i="10"/>
  <c r="AC33" i="10"/>
  <c r="Y33" i="10"/>
  <c r="W33" i="10"/>
  <c r="S33" i="10"/>
  <c r="Q33" i="10"/>
  <c r="M33" i="10"/>
  <c r="K33" i="10"/>
  <c r="E33" i="10"/>
  <c r="BE31" i="10"/>
  <c r="BC31" i="10"/>
  <c r="BA31" i="10"/>
  <c r="AW31" i="10"/>
  <c r="AU31" i="10"/>
  <c r="AQ31" i="10"/>
  <c r="AO31" i="10"/>
  <c r="AK31" i="10"/>
  <c r="AI31" i="10"/>
  <c r="AE31" i="10"/>
  <c r="AC31" i="10"/>
  <c r="Y31" i="10"/>
  <c r="W31" i="10"/>
  <c r="S31" i="10"/>
  <c r="Q31" i="10"/>
  <c r="M31" i="10"/>
  <c r="K31" i="10"/>
  <c r="E31" i="10"/>
  <c r="BE30" i="10"/>
  <c r="BC30" i="10"/>
  <c r="BA30" i="10"/>
  <c r="AW30" i="10"/>
  <c r="AU30" i="10"/>
  <c r="AQ30" i="10"/>
  <c r="AO30" i="10"/>
  <c r="AK30" i="10"/>
  <c r="AI30" i="10"/>
  <c r="AE30" i="10"/>
  <c r="AC30" i="10"/>
  <c r="Y30" i="10"/>
  <c r="W30" i="10"/>
  <c r="S30" i="10"/>
  <c r="Q30" i="10"/>
  <c r="M30" i="10"/>
  <c r="K30" i="10"/>
  <c r="E30" i="10"/>
  <c r="BE29" i="10"/>
  <c r="BC29" i="10"/>
  <c r="BA29" i="10"/>
  <c r="AW29" i="10"/>
  <c r="AU29" i="10"/>
  <c r="AQ29" i="10"/>
  <c r="AO29" i="10"/>
  <c r="AK29" i="10"/>
  <c r="AI29" i="10"/>
  <c r="AE29" i="10"/>
  <c r="AC29" i="10"/>
  <c r="Y29" i="10"/>
  <c r="W29" i="10"/>
  <c r="S29" i="10"/>
  <c r="Q29" i="10"/>
  <c r="M29" i="10"/>
  <c r="K29" i="10"/>
  <c r="E29" i="10"/>
  <c r="BE28" i="10"/>
  <c r="BC28" i="10"/>
  <c r="BA28" i="10"/>
  <c r="AW28" i="10"/>
  <c r="AU28" i="10"/>
  <c r="AQ28" i="10"/>
  <c r="AO28" i="10"/>
  <c r="AK28" i="10"/>
  <c r="AI28" i="10"/>
  <c r="AE28" i="10"/>
  <c r="AC28" i="10"/>
  <c r="Y28" i="10"/>
  <c r="W28" i="10"/>
  <c r="S28" i="10"/>
  <c r="Q28" i="10"/>
  <c r="M28" i="10"/>
  <c r="K28" i="10"/>
  <c r="E28" i="10"/>
  <c r="BE27" i="10"/>
  <c r="BC27" i="10"/>
  <c r="BA27" i="10"/>
  <c r="AW27" i="10"/>
  <c r="AU27" i="10"/>
  <c r="AQ27" i="10"/>
  <c r="AO27" i="10"/>
  <c r="AK27" i="10"/>
  <c r="AI27" i="10"/>
  <c r="AE27" i="10"/>
  <c r="AC27" i="10"/>
  <c r="Y27" i="10"/>
  <c r="W27" i="10"/>
  <c r="S27" i="10"/>
  <c r="Q27" i="10"/>
  <c r="M27" i="10"/>
  <c r="K27" i="10"/>
  <c r="E27" i="10"/>
  <c r="BE26" i="10"/>
  <c r="BC26" i="10"/>
  <c r="BA26" i="10"/>
  <c r="AW26" i="10"/>
  <c r="AU26" i="10"/>
  <c r="AQ26" i="10"/>
  <c r="AO26" i="10"/>
  <c r="AK26" i="10"/>
  <c r="AI26" i="10"/>
  <c r="AE26" i="10"/>
  <c r="AC26" i="10"/>
  <c r="Y26" i="10"/>
  <c r="W26" i="10"/>
  <c r="S26" i="10"/>
  <c r="Q26" i="10"/>
  <c r="M26" i="10"/>
  <c r="K26" i="10"/>
  <c r="E26" i="10"/>
  <c r="BE25" i="10"/>
  <c r="BC25" i="10"/>
  <c r="BA25" i="10"/>
  <c r="AW25" i="10"/>
  <c r="AU25" i="10"/>
  <c r="AQ25" i="10"/>
  <c r="AO25" i="10"/>
  <c r="AK25" i="10"/>
  <c r="AI25" i="10"/>
  <c r="AE25" i="10"/>
  <c r="AC25" i="10"/>
  <c r="Y25" i="10"/>
  <c r="W25" i="10"/>
  <c r="S25" i="10"/>
  <c r="Q25" i="10"/>
  <c r="M25" i="10"/>
  <c r="K25" i="10"/>
  <c r="E25" i="10"/>
  <c r="BE24" i="10"/>
  <c r="BC24" i="10"/>
  <c r="BA24" i="10"/>
  <c r="AW24" i="10"/>
  <c r="AU24" i="10"/>
  <c r="AQ24" i="10"/>
  <c r="AO24" i="10"/>
  <c r="AK24" i="10"/>
  <c r="AI24" i="10"/>
  <c r="AE24" i="10"/>
  <c r="AC24" i="10"/>
  <c r="Y24" i="10"/>
  <c r="W24" i="10"/>
  <c r="S24" i="10"/>
  <c r="Q24" i="10"/>
  <c r="M24" i="10"/>
  <c r="K24" i="10"/>
  <c r="E24" i="10"/>
  <c r="BE23" i="10"/>
  <c r="BC23" i="10"/>
  <c r="BA23" i="10"/>
  <c r="AW23" i="10"/>
  <c r="AU23" i="10"/>
  <c r="AQ23" i="10"/>
  <c r="AO23" i="10"/>
  <c r="AK23" i="10"/>
  <c r="AI23" i="10"/>
  <c r="AE23" i="10"/>
  <c r="AC23" i="10"/>
  <c r="Y23" i="10"/>
  <c r="W23" i="10"/>
  <c r="S23" i="10"/>
  <c r="Q23" i="10"/>
  <c r="M23" i="10"/>
  <c r="K23" i="10"/>
  <c r="E23" i="10"/>
  <c r="AX21" i="10"/>
  <c r="AW21" i="10"/>
  <c r="AV21" i="10"/>
  <c r="AU21" i="10"/>
  <c r="AT21" i="10"/>
  <c r="AR21" i="10"/>
  <c r="AQ21" i="10"/>
  <c r="AP21" i="10"/>
  <c r="AO21" i="10"/>
  <c r="AN21" i="10"/>
  <c r="AL21" i="10"/>
  <c r="AK21" i="10"/>
  <c r="AJ21" i="10"/>
  <c r="AI21" i="10"/>
  <c r="AH21" i="10"/>
  <c r="AF21" i="10"/>
  <c r="AE21" i="10"/>
  <c r="AD21" i="10"/>
  <c r="AC21" i="10"/>
  <c r="AB21" i="10"/>
  <c r="Z21" i="10"/>
  <c r="Y21" i="10"/>
  <c r="X21" i="10"/>
  <c r="W21" i="10"/>
  <c r="V21" i="10"/>
  <c r="T21" i="10"/>
  <c r="S21" i="10"/>
  <c r="R21" i="10"/>
  <c r="Q21" i="10"/>
  <c r="P21" i="10"/>
  <c r="N21" i="10"/>
  <c r="M21" i="10"/>
  <c r="L21" i="10"/>
  <c r="K21" i="10"/>
  <c r="J21" i="10"/>
  <c r="H21" i="10"/>
  <c r="F21" i="10"/>
  <c r="D21" i="10"/>
  <c r="BE18" i="10"/>
  <c r="BC18" i="10"/>
  <c r="BA18" i="10"/>
  <c r="AW18" i="10"/>
  <c r="AU18" i="10"/>
  <c r="AQ18" i="10"/>
  <c r="AO18" i="10"/>
  <c r="AK18" i="10"/>
  <c r="AI18" i="10"/>
  <c r="AE18" i="10"/>
  <c r="AC18" i="10"/>
  <c r="Y18" i="10"/>
  <c r="W18" i="10"/>
  <c r="S18" i="10"/>
  <c r="Q18" i="10"/>
  <c r="G18" i="10"/>
  <c r="E18" i="10"/>
  <c r="BE17" i="10"/>
  <c r="BC17" i="10"/>
  <c r="BA17" i="10"/>
  <c r="AW17" i="10"/>
  <c r="AU17" i="10"/>
  <c r="AQ17" i="10"/>
  <c r="AO17" i="10"/>
  <c r="AK17" i="10"/>
  <c r="AI17" i="10"/>
  <c r="AE17" i="10"/>
  <c r="AC17" i="10"/>
  <c r="Y17" i="10"/>
  <c r="W17" i="10"/>
  <c r="S17" i="10"/>
  <c r="Q17" i="10"/>
  <c r="M17" i="10"/>
  <c r="K17" i="10"/>
  <c r="G17" i="10"/>
  <c r="E17" i="10"/>
  <c r="BE16" i="10"/>
  <c r="BC16" i="10"/>
  <c r="BA16" i="10"/>
  <c r="AW16" i="10"/>
  <c r="AU16" i="10"/>
  <c r="AQ16" i="10"/>
  <c r="AO16" i="10"/>
  <c r="AK16" i="10"/>
  <c r="AI16" i="10"/>
  <c r="AE16" i="10"/>
  <c r="AC16" i="10"/>
  <c r="Y16" i="10"/>
  <c r="W16" i="10"/>
  <c r="S16" i="10"/>
  <c r="Q16" i="10"/>
  <c r="M16" i="10"/>
  <c r="K16" i="10"/>
  <c r="BE15" i="10"/>
  <c r="BC15" i="10"/>
  <c r="BA15" i="10"/>
  <c r="AW15" i="10"/>
  <c r="AU15" i="10"/>
  <c r="AQ15" i="10"/>
  <c r="AO15" i="10"/>
  <c r="AK15" i="10"/>
  <c r="AI15" i="10"/>
  <c r="AE15" i="10"/>
  <c r="AC15" i="10"/>
  <c r="Y15" i="10"/>
  <c r="W15" i="10"/>
  <c r="S15" i="10"/>
  <c r="Q15" i="10"/>
  <c r="M15" i="10"/>
  <c r="K15" i="10"/>
  <c r="BE14" i="10"/>
  <c r="BC14" i="10"/>
  <c r="BA14" i="10"/>
  <c r="AW14" i="10"/>
  <c r="AU14" i="10"/>
  <c r="AQ14" i="10"/>
  <c r="AO14" i="10"/>
  <c r="AK14" i="10"/>
  <c r="AI14" i="10"/>
  <c r="AE14" i="10"/>
  <c r="AC14" i="10"/>
  <c r="Y14" i="10"/>
  <c r="W14" i="10"/>
  <c r="S14" i="10"/>
  <c r="Q14" i="10"/>
  <c r="M14" i="10"/>
  <c r="K14" i="10"/>
  <c r="BE13" i="10"/>
  <c r="BC13" i="10"/>
  <c r="BA13" i="10"/>
  <c r="AW13" i="10"/>
  <c r="AU13" i="10"/>
  <c r="AQ13" i="10"/>
  <c r="AO13" i="10"/>
  <c r="AK13" i="10"/>
  <c r="AI13" i="10"/>
  <c r="AE13" i="10"/>
  <c r="AC13" i="10"/>
  <c r="Y13" i="10"/>
  <c r="W13" i="10"/>
  <c r="S13" i="10"/>
  <c r="Q13" i="10"/>
  <c r="M13" i="10"/>
  <c r="K13" i="10"/>
  <c r="BE12" i="10"/>
  <c r="BC12" i="10"/>
  <c r="BA12" i="10"/>
  <c r="AW12" i="10"/>
  <c r="AU12" i="10"/>
  <c r="AQ12" i="10"/>
  <c r="AO12" i="10"/>
  <c r="AK12" i="10"/>
  <c r="AI12" i="10"/>
  <c r="AE12" i="10"/>
  <c r="AC12" i="10"/>
  <c r="Y12" i="10"/>
  <c r="W12" i="10"/>
  <c r="S12" i="10"/>
  <c r="Q12" i="10"/>
  <c r="M12" i="10"/>
  <c r="K12" i="10"/>
  <c r="E12" i="10"/>
  <c r="E12" i="7"/>
  <c r="G12" i="7"/>
  <c r="K12" i="7"/>
  <c r="M12" i="7"/>
  <c r="Q12" i="7"/>
  <c r="S12" i="7"/>
  <c r="W12" i="7"/>
  <c r="Y12" i="7"/>
  <c r="K23" i="7"/>
  <c r="M23" i="7"/>
  <c r="W23" i="7"/>
  <c r="Y23" i="7"/>
  <c r="E16" i="7"/>
  <c r="G16" i="7"/>
  <c r="K16" i="7"/>
  <c r="M16" i="7"/>
  <c r="Q16" i="7"/>
  <c r="S16" i="7"/>
  <c r="W16" i="7"/>
  <c r="Y16" i="7"/>
  <c r="E19" i="7"/>
  <c r="G19" i="7"/>
  <c r="K19" i="7"/>
  <c r="M19" i="7"/>
  <c r="Q19" i="7"/>
  <c r="S19" i="7"/>
  <c r="W19" i="7"/>
  <c r="Y19" i="7"/>
  <c r="E21" i="7"/>
  <c r="G21" i="7"/>
  <c r="K21" i="7"/>
  <c r="M21" i="7"/>
  <c r="Q21" i="7"/>
  <c r="S21" i="7"/>
  <c r="W21" i="7"/>
  <c r="Y21" i="7"/>
  <c r="E25" i="7"/>
  <c r="G25" i="7"/>
  <c r="K25" i="7"/>
  <c r="M25" i="7"/>
  <c r="Q25" i="7"/>
  <c r="S25" i="7"/>
  <c r="W25" i="7"/>
  <c r="Y25" i="7"/>
  <c r="E28" i="7"/>
  <c r="G28" i="7"/>
  <c r="K28" i="7"/>
  <c r="M28" i="7"/>
  <c r="Q28" i="7"/>
  <c r="S28" i="7"/>
  <c r="W28" i="7"/>
  <c r="Y28" i="7"/>
  <c r="I38" i="6"/>
  <c r="I47" i="6"/>
  <c r="I55" i="6"/>
  <c r="I101" i="6"/>
  <c r="I102" i="6"/>
  <c r="O38" i="6"/>
  <c r="O47" i="6"/>
  <c r="O55" i="6"/>
  <c r="O101" i="6"/>
  <c r="O102" i="6"/>
  <c r="U38" i="6"/>
  <c r="U47" i="6"/>
  <c r="U55" i="6"/>
  <c r="U101" i="6"/>
  <c r="U102" i="6"/>
  <c r="AA38" i="6"/>
  <c r="AA47" i="6"/>
  <c r="AA101" i="6"/>
  <c r="AA102" i="6"/>
  <c r="AA55" i="6"/>
  <c r="AG38" i="6"/>
  <c r="AG47" i="6"/>
  <c r="AG55" i="6"/>
  <c r="AG101" i="6"/>
  <c r="AG102" i="6"/>
  <c r="AM38" i="6"/>
  <c r="AM101" i="6"/>
  <c r="AM102" i="6"/>
  <c r="AM47" i="6"/>
  <c r="AM55" i="6"/>
  <c r="AS38" i="6"/>
  <c r="AS47" i="6"/>
  <c r="AS55" i="6"/>
  <c r="AS101" i="6"/>
  <c r="AS102" i="6"/>
  <c r="AY38" i="6"/>
  <c r="AY47" i="6"/>
  <c r="AY55" i="6"/>
  <c r="AY101" i="6"/>
  <c r="AY102" i="6"/>
  <c r="E101" i="6"/>
  <c r="E102" i="6"/>
  <c r="G101" i="6"/>
  <c r="G102" i="6"/>
  <c r="K101" i="6"/>
  <c r="K102" i="6"/>
  <c r="M101" i="6"/>
  <c r="M102" i="6"/>
  <c r="Q101" i="6"/>
  <c r="Q102" i="6"/>
  <c r="S101" i="6"/>
  <c r="S102" i="6"/>
  <c r="W101" i="6"/>
  <c r="W102" i="6"/>
  <c r="Y101" i="6"/>
  <c r="Y102" i="6"/>
  <c r="AC101" i="6"/>
  <c r="AC102" i="6"/>
  <c r="AE101" i="6"/>
  <c r="AE102" i="6"/>
  <c r="AI101" i="6"/>
  <c r="AI102" i="6"/>
  <c r="AK101" i="6"/>
  <c r="AK102" i="6"/>
  <c r="AO101" i="6"/>
  <c r="AO102" i="6"/>
  <c r="AU101" i="6"/>
  <c r="AU102" i="6"/>
  <c r="AW101" i="6"/>
  <c r="AW102" i="6"/>
  <c r="AV101" i="6"/>
  <c r="AV102" i="6"/>
  <c r="AT101" i="6"/>
  <c r="AT102" i="6"/>
  <c r="AP101" i="6"/>
  <c r="AP102" i="6"/>
  <c r="AN101" i="6"/>
  <c r="AN102" i="6"/>
  <c r="AJ101" i="6"/>
  <c r="AJ102" i="6"/>
  <c r="AH101" i="6"/>
  <c r="AH102" i="6"/>
  <c r="AD101" i="6"/>
  <c r="AD102" i="6"/>
  <c r="AB101" i="6"/>
  <c r="AB102" i="6"/>
  <c r="X101" i="6"/>
  <c r="X102" i="6"/>
  <c r="V101" i="6"/>
  <c r="V102" i="6"/>
  <c r="R101" i="6"/>
  <c r="R102" i="6"/>
  <c r="P101" i="6"/>
  <c r="P102" i="6"/>
  <c r="L101" i="6"/>
  <c r="L102" i="6"/>
  <c r="J101" i="6"/>
  <c r="J102" i="6"/>
  <c r="F101" i="6"/>
  <c r="F102" i="6"/>
  <c r="D101" i="6"/>
  <c r="D102" i="6"/>
  <c r="AX101" i="6"/>
  <c r="AX102" i="6"/>
  <c r="AR101" i="6"/>
  <c r="AR102" i="6"/>
  <c r="AL101" i="6"/>
  <c r="AL102" i="6"/>
  <c r="AF101" i="6"/>
  <c r="AF102" i="6"/>
  <c r="Z101" i="6"/>
  <c r="Z102" i="6"/>
  <c r="T101" i="6"/>
  <c r="T102" i="6"/>
  <c r="N101" i="6"/>
  <c r="N102" i="6"/>
  <c r="N56" i="6"/>
  <c r="N57" i="6"/>
  <c r="H101" i="6"/>
  <c r="H102" i="6"/>
  <c r="H56" i="6"/>
  <c r="H57" i="6"/>
  <c r="BE100" i="6"/>
  <c r="BC100" i="6"/>
  <c r="BA100" i="6"/>
  <c r="AW100" i="6"/>
  <c r="AU100" i="6"/>
  <c r="AO100" i="6"/>
  <c r="AK100" i="6"/>
  <c r="AI100" i="6"/>
  <c r="AE100" i="6"/>
  <c r="AC100" i="6"/>
  <c r="Y100" i="6"/>
  <c r="W100" i="6"/>
  <c r="S100" i="6"/>
  <c r="Q100" i="6"/>
  <c r="M100" i="6"/>
  <c r="K100" i="6"/>
  <c r="G100" i="6"/>
  <c r="E100" i="6"/>
  <c r="BE99" i="6"/>
  <c r="BC99" i="6"/>
  <c r="BA99" i="6"/>
  <c r="AW99" i="6"/>
  <c r="AU99" i="6"/>
  <c r="AO99" i="6"/>
  <c r="AK99" i="6"/>
  <c r="AI99" i="6"/>
  <c r="AE99" i="6"/>
  <c r="AC99" i="6"/>
  <c r="Y99" i="6"/>
  <c r="W99" i="6"/>
  <c r="S99" i="6"/>
  <c r="Q99" i="6"/>
  <c r="M99" i="6"/>
  <c r="K99" i="6"/>
  <c r="G99" i="6"/>
  <c r="E99" i="6"/>
  <c r="BE98" i="6"/>
  <c r="BC98" i="6"/>
  <c r="BA98" i="6"/>
  <c r="AW98" i="6"/>
  <c r="AU98" i="6"/>
  <c r="AO98" i="6"/>
  <c r="AK98" i="6"/>
  <c r="AI98" i="6"/>
  <c r="AE98" i="6"/>
  <c r="AC98" i="6"/>
  <c r="Y98" i="6"/>
  <c r="W98" i="6"/>
  <c r="S98" i="6"/>
  <c r="Q98" i="6"/>
  <c r="M98" i="6"/>
  <c r="K98" i="6"/>
  <c r="G98" i="6"/>
  <c r="E98" i="6"/>
  <c r="AX55" i="6"/>
  <c r="AW55" i="6"/>
  <c r="AV55" i="6"/>
  <c r="AU55" i="6"/>
  <c r="AT55" i="6"/>
  <c r="AR55" i="6"/>
  <c r="AQ55" i="6"/>
  <c r="AP55" i="6"/>
  <c r="AO55" i="6"/>
  <c r="AN55" i="6"/>
  <c r="AL55" i="6"/>
  <c r="AK55" i="6"/>
  <c r="AJ55" i="6"/>
  <c r="AI55" i="6"/>
  <c r="AH55" i="6"/>
  <c r="AF55" i="6"/>
  <c r="AE55" i="6"/>
  <c r="AD55" i="6"/>
  <c r="AC55" i="6"/>
  <c r="AB55" i="6"/>
  <c r="Z55" i="6"/>
  <c r="Y55" i="6"/>
  <c r="X55" i="6"/>
  <c r="W55" i="6"/>
  <c r="V55" i="6"/>
  <c r="T55" i="6"/>
  <c r="S55" i="6"/>
  <c r="R55" i="6"/>
  <c r="Q55" i="6"/>
  <c r="P55" i="6"/>
  <c r="N55" i="6"/>
  <c r="M55" i="6"/>
  <c r="L55" i="6"/>
  <c r="K55" i="6"/>
  <c r="J55" i="6"/>
  <c r="H55" i="6"/>
  <c r="F55" i="6"/>
  <c r="D55" i="6"/>
  <c r="BE54" i="6"/>
  <c r="BC54" i="6"/>
  <c r="BA54" i="6"/>
  <c r="Y54" i="6"/>
  <c r="W54" i="6"/>
  <c r="S54" i="6"/>
  <c r="Q54" i="6"/>
  <c r="M54" i="6"/>
  <c r="K54" i="6"/>
  <c r="E54" i="6"/>
  <c r="BE53" i="6"/>
  <c r="BC53" i="6"/>
  <c r="BA53" i="6"/>
  <c r="Y53" i="6"/>
  <c r="W53" i="6"/>
  <c r="E53" i="6"/>
  <c r="BE52" i="6"/>
  <c r="BC52" i="6"/>
  <c r="BA52" i="6"/>
  <c r="AW52" i="6"/>
  <c r="AU52" i="6"/>
  <c r="AQ52" i="6"/>
  <c r="AO52" i="6"/>
  <c r="AK52" i="6"/>
  <c r="AI52" i="6"/>
  <c r="AE52" i="6"/>
  <c r="AC52" i="6"/>
  <c r="Y52" i="6"/>
  <c r="W52" i="6"/>
  <c r="S52" i="6"/>
  <c r="Q52" i="6"/>
  <c r="M52" i="6"/>
  <c r="K52" i="6"/>
  <c r="E52" i="6"/>
  <c r="BE50" i="6"/>
  <c r="BC50" i="6"/>
  <c r="BA50" i="6"/>
  <c r="AW50" i="6"/>
  <c r="AU50" i="6"/>
  <c r="AQ50" i="6"/>
  <c r="AO50" i="6"/>
  <c r="AK50" i="6"/>
  <c r="AI50" i="6"/>
  <c r="AE50" i="6"/>
  <c r="AC50" i="6"/>
  <c r="Y50" i="6"/>
  <c r="W50" i="6"/>
  <c r="S50" i="6"/>
  <c r="Q50" i="6"/>
  <c r="M50" i="6"/>
  <c r="K50" i="6"/>
  <c r="E50" i="6"/>
  <c r="BE49" i="6"/>
  <c r="BC49" i="6"/>
  <c r="BA49" i="6"/>
  <c r="AW49" i="6"/>
  <c r="AU49" i="6"/>
  <c r="AQ49" i="6"/>
  <c r="AO49" i="6"/>
  <c r="AK49" i="6"/>
  <c r="AI49" i="6"/>
  <c r="AE49" i="6"/>
  <c r="AC49" i="6"/>
  <c r="Y49" i="6"/>
  <c r="W49" i="6"/>
  <c r="S49" i="6"/>
  <c r="Q49" i="6"/>
  <c r="M49" i="6"/>
  <c r="K49" i="6"/>
  <c r="E49" i="6"/>
  <c r="AX47" i="6"/>
  <c r="AW47" i="6"/>
  <c r="AV47" i="6"/>
  <c r="AU47" i="6"/>
  <c r="AT47" i="6"/>
  <c r="AR47" i="6"/>
  <c r="AQ47" i="6"/>
  <c r="AP47" i="6"/>
  <c r="AO47" i="6"/>
  <c r="AN47" i="6"/>
  <c r="AL47" i="6"/>
  <c r="AK47" i="6"/>
  <c r="AJ47" i="6"/>
  <c r="AI47" i="6"/>
  <c r="AH47" i="6"/>
  <c r="AF47" i="6"/>
  <c r="AE47" i="6"/>
  <c r="AD47" i="6"/>
  <c r="AC47" i="6"/>
  <c r="AB47" i="6"/>
  <c r="Z47" i="6"/>
  <c r="Y47" i="6"/>
  <c r="X47" i="6"/>
  <c r="W47" i="6"/>
  <c r="V47" i="6"/>
  <c r="T47" i="6"/>
  <c r="S47" i="6"/>
  <c r="R47" i="6"/>
  <c r="Q47" i="6"/>
  <c r="P47" i="6"/>
  <c r="N47" i="6"/>
  <c r="M47" i="6"/>
  <c r="L47" i="6"/>
  <c r="K47" i="6"/>
  <c r="J47" i="6"/>
  <c r="H47" i="6"/>
  <c r="F47" i="6"/>
  <c r="D47" i="6"/>
  <c r="BE46" i="6"/>
  <c r="BC46" i="6"/>
  <c r="BA46" i="6"/>
  <c r="Y46" i="6"/>
  <c r="W46" i="6"/>
  <c r="S46" i="6"/>
  <c r="Q46" i="6"/>
  <c r="M46" i="6"/>
  <c r="K46" i="6"/>
  <c r="E46" i="6"/>
  <c r="BE45" i="6"/>
  <c r="BC45" i="6"/>
  <c r="BA45" i="6"/>
  <c r="AW45" i="6"/>
  <c r="AU45" i="6"/>
  <c r="AQ45" i="6"/>
  <c r="AO45" i="6"/>
  <c r="AK45" i="6"/>
  <c r="AI45" i="6"/>
  <c r="AE45" i="6"/>
  <c r="AC45" i="6"/>
  <c r="Y45" i="6"/>
  <c r="W45" i="6"/>
  <c r="S45" i="6"/>
  <c r="Q45" i="6"/>
  <c r="M45" i="6"/>
  <c r="K45" i="6"/>
  <c r="E45" i="6"/>
  <c r="BE41" i="6"/>
  <c r="BC41" i="6"/>
  <c r="BA41" i="6"/>
  <c r="AW41" i="6"/>
  <c r="AU41" i="6"/>
  <c r="AQ41" i="6"/>
  <c r="AO41" i="6"/>
  <c r="AK41" i="6"/>
  <c r="AI41" i="6"/>
  <c r="AE41" i="6"/>
  <c r="AC41" i="6"/>
  <c r="Y41" i="6"/>
  <c r="W41" i="6"/>
  <c r="M41" i="6"/>
  <c r="K41" i="6"/>
  <c r="E41" i="6"/>
  <c r="BE40" i="6"/>
  <c r="BC40" i="6"/>
  <c r="BA40" i="6"/>
  <c r="AW40" i="6"/>
  <c r="AU40" i="6"/>
  <c r="AQ40" i="6"/>
  <c r="AO40" i="6"/>
  <c r="AK40" i="6"/>
  <c r="AI40" i="6"/>
  <c r="AE40" i="6"/>
  <c r="AC40" i="6"/>
  <c r="Y40" i="6"/>
  <c r="W40" i="6"/>
  <c r="S40" i="6"/>
  <c r="Q40" i="6"/>
  <c r="M40" i="6"/>
  <c r="K40" i="6"/>
  <c r="E40" i="6"/>
  <c r="AX38" i="6"/>
  <c r="AW38" i="6"/>
  <c r="AV38" i="6"/>
  <c r="AU38" i="6"/>
  <c r="AT38" i="6"/>
  <c r="AR38" i="6"/>
  <c r="AQ38" i="6"/>
  <c r="AP38" i="6"/>
  <c r="AO38" i="6"/>
  <c r="AN38" i="6"/>
  <c r="AL38" i="6"/>
  <c r="AK38" i="6"/>
  <c r="AJ38" i="6"/>
  <c r="AI38" i="6"/>
  <c r="AH38" i="6"/>
  <c r="AF38" i="6"/>
  <c r="AE38" i="6"/>
  <c r="AD38" i="6"/>
  <c r="AC38" i="6"/>
  <c r="AB38" i="6"/>
  <c r="Z38" i="6"/>
  <c r="Y38" i="6"/>
  <c r="X38" i="6"/>
  <c r="W38" i="6"/>
  <c r="V38" i="6"/>
  <c r="T38" i="6"/>
  <c r="S38" i="6"/>
  <c r="R38" i="6"/>
  <c r="Q38" i="6"/>
  <c r="P38" i="6"/>
  <c r="N38" i="6"/>
  <c r="M38" i="6"/>
  <c r="L38" i="6"/>
  <c r="K38" i="6"/>
  <c r="J38" i="6"/>
  <c r="H38" i="6"/>
  <c r="F38" i="6"/>
  <c r="D38" i="6"/>
  <c r="BE37" i="6"/>
  <c r="BC37" i="6"/>
  <c r="BA37" i="6"/>
  <c r="AW37" i="6"/>
  <c r="AU37" i="6"/>
  <c r="AQ37" i="6"/>
  <c r="AO37" i="6"/>
  <c r="AK37" i="6"/>
  <c r="AI37" i="6"/>
  <c r="AE37" i="6"/>
  <c r="AC37" i="6"/>
  <c r="Y37" i="6"/>
  <c r="W37" i="6"/>
  <c r="S37" i="6"/>
  <c r="Q37" i="6"/>
  <c r="M37" i="6"/>
  <c r="K37" i="6"/>
  <c r="E37" i="6"/>
  <c r="BE36" i="6"/>
  <c r="BC36" i="6"/>
  <c r="BA36" i="6"/>
  <c r="AW36" i="6"/>
  <c r="AU36" i="6"/>
  <c r="AQ36" i="6"/>
  <c r="AO36" i="6"/>
  <c r="AK36" i="6"/>
  <c r="AI36" i="6"/>
  <c r="AE36" i="6"/>
  <c r="AC36" i="6"/>
  <c r="Y36" i="6"/>
  <c r="W36" i="6"/>
  <c r="S36" i="6"/>
  <c r="Q36" i="6"/>
  <c r="M36" i="6"/>
  <c r="K36" i="6"/>
  <c r="E36" i="6"/>
  <c r="BE35" i="6"/>
  <c r="BC35" i="6"/>
  <c r="BA35" i="6"/>
  <c r="AW35" i="6"/>
  <c r="AU35" i="6"/>
  <c r="AQ35" i="6"/>
  <c r="AO35" i="6"/>
  <c r="AK35" i="6"/>
  <c r="AI35" i="6"/>
  <c r="AE35" i="6"/>
  <c r="AC35" i="6"/>
  <c r="Y35" i="6"/>
  <c r="W35" i="6"/>
  <c r="S35" i="6"/>
  <c r="Q35" i="6"/>
  <c r="M35" i="6"/>
  <c r="K35" i="6"/>
  <c r="E35" i="6"/>
  <c r="BE34" i="6"/>
  <c r="BC34" i="6"/>
  <c r="BA34" i="6"/>
  <c r="AW34" i="6"/>
  <c r="AU34" i="6"/>
  <c r="AQ34" i="6"/>
  <c r="AO34" i="6"/>
  <c r="AK34" i="6"/>
  <c r="AI34" i="6"/>
  <c r="AE34" i="6"/>
  <c r="AC34" i="6"/>
  <c r="Y34" i="6"/>
  <c r="W34" i="6"/>
  <c r="S34" i="6"/>
  <c r="Q34" i="6"/>
  <c r="M34" i="6"/>
  <c r="K34" i="6"/>
  <c r="E34" i="6"/>
  <c r="BE33" i="6"/>
  <c r="BC33" i="6"/>
  <c r="BA33" i="6"/>
  <c r="AW33" i="6"/>
  <c r="AU33" i="6"/>
  <c r="AQ33" i="6"/>
  <c r="AO33" i="6"/>
  <c r="AK33" i="6"/>
  <c r="AI33" i="6"/>
  <c r="AE33" i="6"/>
  <c r="AC33" i="6"/>
  <c r="Y33" i="6"/>
  <c r="W33" i="6"/>
  <c r="S33" i="6"/>
  <c r="Q33" i="6"/>
  <c r="M33" i="6"/>
  <c r="K33" i="6"/>
  <c r="E33" i="6"/>
  <c r="BE31" i="6"/>
  <c r="BC31" i="6"/>
  <c r="BA31" i="6"/>
  <c r="AW31" i="6"/>
  <c r="AU31" i="6"/>
  <c r="AQ31" i="6"/>
  <c r="AO31" i="6"/>
  <c r="AK31" i="6"/>
  <c r="AI31" i="6"/>
  <c r="AE31" i="6"/>
  <c r="AC31" i="6"/>
  <c r="Y31" i="6"/>
  <c r="W31" i="6"/>
  <c r="S31" i="6"/>
  <c r="Q31" i="6"/>
  <c r="M31" i="6"/>
  <c r="K31" i="6"/>
  <c r="E31" i="6"/>
  <c r="BE30" i="6"/>
  <c r="BC30" i="6"/>
  <c r="BA30" i="6"/>
  <c r="AW30" i="6"/>
  <c r="AU30" i="6"/>
  <c r="AQ30" i="6"/>
  <c r="AO30" i="6"/>
  <c r="AK30" i="6"/>
  <c r="AI30" i="6"/>
  <c r="AE30" i="6"/>
  <c r="AC30" i="6"/>
  <c r="Y30" i="6"/>
  <c r="W30" i="6"/>
  <c r="S30" i="6"/>
  <c r="Q30" i="6"/>
  <c r="M30" i="6"/>
  <c r="K30" i="6"/>
  <c r="E30" i="6"/>
  <c r="BE29" i="6"/>
  <c r="BC29" i="6"/>
  <c r="BA29" i="6"/>
  <c r="AW29" i="6"/>
  <c r="AU29" i="6"/>
  <c r="AQ29" i="6"/>
  <c r="AO29" i="6"/>
  <c r="AK29" i="6"/>
  <c r="AI29" i="6"/>
  <c r="AE29" i="6"/>
  <c r="AC29" i="6"/>
  <c r="Y29" i="6"/>
  <c r="W29" i="6"/>
  <c r="S29" i="6"/>
  <c r="Q29" i="6"/>
  <c r="M29" i="6"/>
  <c r="K29" i="6"/>
  <c r="E29" i="6"/>
  <c r="BE28" i="6"/>
  <c r="BC28" i="6"/>
  <c r="BA28" i="6"/>
  <c r="AW28" i="6"/>
  <c r="AU28" i="6"/>
  <c r="AQ28" i="6"/>
  <c r="AO28" i="6"/>
  <c r="AK28" i="6"/>
  <c r="AI28" i="6"/>
  <c r="AE28" i="6"/>
  <c r="AC28" i="6"/>
  <c r="Y28" i="6"/>
  <c r="W28" i="6"/>
  <c r="S28" i="6"/>
  <c r="Q28" i="6"/>
  <c r="M28" i="6"/>
  <c r="K28" i="6"/>
  <c r="E28" i="6"/>
  <c r="BE27" i="6"/>
  <c r="BC27" i="6"/>
  <c r="BA27" i="6"/>
  <c r="AW27" i="6"/>
  <c r="AU27" i="6"/>
  <c r="AQ27" i="6"/>
  <c r="AO27" i="6"/>
  <c r="AK27" i="6"/>
  <c r="AI27" i="6"/>
  <c r="AE27" i="6"/>
  <c r="AC27" i="6"/>
  <c r="Y27" i="6"/>
  <c r="W27" i="6"/>
  <c r="S27" i="6"/>
  <c r="Q27" i="6"/>
  <c r="M27" i="6"/>
  <c r="K27" i="6"/>
  <c r="E27" i="6"/>
  <c r="BE26" i="6"/>
  <c r="BC26" i="6"/>
  <c r="BA26" i="6"/>
  <c r="AW26" i="6"/>
  <c r="AU26" i="6"/>
  <c r="AQ26" i="6"/>
  <c r="AO26" i="6"/>
  <c r="AK26" i="6"/>
  <c r="AI26" i="6"/>
  <c r="AE26" i="6"/>
  <c r="AC26" i="6"/>
  <c r="Y26" i="6"/>
  <c r="W26" i="6"/>
  <c r="S26" i="6"/>
  <c r="Q26" i="6"/>
  <c r="M26" i="6"/>
  <c r="K26" i="6"/>
  <c r="E26" i="6"/>
  <c r="BE25" i="6"/>
  <c r="BC25" i="6"/>
  <c r="BA25" i="6"/>
  <c r="AW25" i="6"/>
  <c r="AU25" i="6"/>
  <c r="AQ25" i="6"/>
  <c r="AO25" i="6"/>
  <c r="AK25" i="6"/>
  <c r="AI25" i="6"/>
  <c r="AE25" i="6"/>
  <c r="AC25" i="6"/>
  <c r="Y25" i="6"/>
  <c r="W25" i="6"/>
  <c r="S25" i="6"/>
  <c r="Q25" i="6"/>
  <c r="M25" i="6"/>
  <c r="K25" i="6"/>
  <c r="E25" i="6"/>
  <c r="BE24" i="6"/>
  <c r="BC24" i="6"/>
  <c r="BA24" i="6"/>
  <c r="AW24" i="6"/>
  <c r="AU24" i="6"/>
  <c r="AQ24" i="6"/>
  <c r="AO24" i="6"/>
  <c r="AK24" i="6"/>
  <c r="AI24" i="6"/>
  <c r="AE24" i="6"/>
  <c r="AC24" i="6"/>
  <c r="Y24" i="6"/>
  <c r="W24" i="6"/>
  <c r="S24" i="6"/>
  <c r="Q24" i="6"/>
  <c r="M24" i="6"/>
  <c r="K24" i="6"/>
  <c r="E24" i="6"/>
  <c r="BE23" i="6"/>
  <c r="BC23" i="6"/>
  <c r="BA23" i="6"/>
  <c r="AW23" i="6"/>
  <c r="AU23" i="6"/>
  <c r="AQ23" i="6"/>
  <c r="AO23" i="6"/>
  <c r="AK23" i="6"/>
  <c r="AI23" i="6"/>
  <c r="AE23" i="6"/>
  <c r="AC23" i="6"/>
  <c r="Y23" i="6"/>
  <c r="W23" i="6"/>
  <c r="S23" i="6"/>
  <c r="Q23" i="6"/>
  <c r="M23" i="6"/>
  <c r="K23" i="6"/>
  <c r="E23" i="6"/>
  <c r="BE18" i="6"/>
  <c r="BC18" i="6"/>
  <c r="BA18" i="6"/>
  <c r="AW18" i="6"/>
  <c r="AU18" i="6"/>
  <c r="AQ18" i="6"/>
  <c r="AO18" i="6"/>
  <c r="AK18" i="6"/>
  <c r="AI18" i="6"/>
  <c r="AE18" i="6"/>
  <c r="AC18" i="6"/>
  <c r="Y18" i="6"/>
  <c r="W18" i="6"/>
  <c r="S18" i="6"/>
  <c r="Q18" i="6"/>
  <c r="G18" i="6"/>
  <c r="E18" i="6"/>
  <c r="BE17" i="6"/>
  <c r="BC17" i="6"/>
  <c r="BA17" i="6"/>
  <c r="AW17" i="6"/>
  <c r="AU17" i="6"/>
  <c r="AQ17" i="6"/>
  <c r="AO17" i="6"/>
  <c r="AK17" i="6"/>
  <c r="AI17" i="6"/>
  <c r="AE17" i="6"/>
  <c r="AC17" i="6"/>
  <c r="Y17" i="6"/>
  <c r="W17" i="6"/>
  <c r="S17" i="6"/>
  <c r="Q17" i="6"/>
  <c r="M17" i="6"/>
  <c r="K17" i="6"/>
  <c r="G17" i="6"/>
  <c r="E17" i="6"/>
  <c r="BE16" i="6"/>
  <c r="BC16" i="6"/>
  <c r="BA16" i="6"/>
  <c r="AW16" i="6"/>
  <c r="AU16" i="6"/>
  <c r="AQ16" i="6"/>
  <c r="AO16" i="6"/>
  <c r="AK16" i="6"/>
  <c r="AI16" i="6"/>
  <c r="AE16" i="6"/>
  <c r="AC16" i="6"/>
  <c r="Y16" i="6"/>
  <c r="W16" i="6"/>
  <c r="S16" i="6"/>
  <c r="Q16" i="6"/>
  <c r="M16" i="6"/>
  <c r="K16" i="6"/>
  <c r="BE15" i="6"/>
  <c r="BC15" i="6"/>
  <c r="BA15" i="6"/>
  <c r="AW15" i="6"/>
  <c r="AU15" i="6"/>
  <c r="AQ15" i="6"/>
  <c r="AO15" i="6"/>
  <c r="AK15" i="6"/>
  <c r="AI15" i="6"/>
  <c r="AE15" i="6"/>
  <c r="AC15" i="6"/>
  <c r="Y15" i="6"/>
  <c r="W15" i="6"/>
  <c r="S15" i="6"/>
  <c r="Q15" i="6"/>
  <c r="M15" i="6"/>
  <c r="K15" i="6"/>
  <c r="BE14" i="6"/>
  <c r="BC14" i="6"/>
  <c r="BA14" i="6"/>
  <c r="AW14" i="6"/>
  <c r="AU14" i="6"/>
  <c r="AQ14" i="6"/>
  <c r="AO14" i="6"/>
  <c r="AK14" i="6"/>
  <c r="AI14" i="6"/>
  <c r="AE14" i="6"/>
  <c r="AC14" i="6"/>
  <c r="Y14" i="6"/>
  <c r="W14" i="6"/>
  <c r="S14" i="6"/>
  <c r="Q14" i="6"/>
  <c r="M14" i="6"/>
  <c r="K14" i="6"/>
  <c r="BE13" i="6"/>
  <c r="BC13" i="6"/>
  <c r="BA13" i="6"/>
  <c r="AW13" i="6"/>
  <c r="AU13" i="6"/>
  <c r="AQ13" i="6"/>
  <c r="AO13" i="6"/>
  <c r="AK13" i="6"/>
  <c r="AI13" i="6"/>
  <c r="AE13" i="6"/>
  <c r="AC13" i="6"/>
  <c r="Y13" i="6"/>
  <c r="W13" i="6"/>
  <c r="S13" i="6"/>
  <c r="Q13" i="6"/>
  <c r="M13" i="6"/>
  <c r="K13" i="6"/>
  <c r="BE12" i="6"/>
  <c r="BC12" i="6"/>
  <c r="BA12" i="6"/>
  <c r="AW12" i="6"/>
  <c r="AU12" i="6"/>
  <c r="AQ12" i="6"/>
  <c r="AO12" i="6"/>
  <c r="AK12" i="6"/>
  <c r="AI12" i="6"/>
  <c r="AE12" i="6"/>
  <c r="AC12" i="6"/>
  <c r="Y12" i="6"/>
  <c r="W12" i="6"/>
  <c r="S12" i="6"/>
  <c r="Q12" i="6"/>
  <c r="M12" i="6"/>
  <c r="K12" i="6"/>
  <c r="E12" i="6"/>
  <c r="I38" i="5"/>
  <c r="I47" i="5"/>
  <c r="I55" i="5"/>
  <c r="I56" i="5"/>
  <c r="I57" i="5"/>
  <c r="I105" i="5"/>
  <c r="I106" i="5"/>
  <c r="I128" i="5"/>
  <c r="I129" i="5"/>
  <c r="O38" i="5"/>
  <c r="O47" i="5"/>
  <c r="O55" i="5"/>
  <c r="O56" i="5"/>
  <c r="O57" i="5"/>
  <c r="O105" i="5"/>
  <c r="O106" i="5"/>
  <c r="O128" i="5"/>
  <c r="O129" i="5"/>
  <c r="U38" i="5"/>
  <c r="U47" i="5"/>
  <c r="U55" i="5"/>
  <c r="U56" i="5"/>
  <c r="U57" i="5"/>
  <c r="U105" i="5"/>
  <c r="U128" i="5"/>
  <c r="U129" i="5"/>
  <c r="AA38" i="5"/>
  <c r="AA47" i="5"/>
  <c r="AA55" i="5"/>
  <c r="AA56" i="5"/>
  <c r="AA57" i="5"/>
  <c r="AA105" i="5"/>
  <c r="AA128" i="5"/>
  <c r="AA129" i="5"/>
  <c r="AG38" i="5"/>
  <c r="AG47" i="5"/>
  <c r="AG55" i="5"/>
  <c r="AG56" i="5"/>
  <c r="AG57" i="5"/>
  <c r="AG105" i="5"/>
  <c r="AG106" i="5"/>
  <c r="AG128" i="5"/>
  <c r="AG129" i="5"/>
  <c r="AM38" i="5"/>
  <c r="AM47" i="5"/>
  <c r="AM55" i="5"/>
  <c r="AM56" i="5"/>
  <c r="AM57" i="5"/>
  <c r="AM105" i="5"/>
  <c r="AM128" i="5"/>
  <c r="AM129" i="5"/>
  <c r="AS38" i="5"/>
  <c r="AS47" i="5"/>
  <c r="AS55" i="5"/>
  <c r="AS56" i="5"/>
  <c r="AS57" i="5"/>
  <c r="AS105" i="5"/>
  <c r="AS106" i="5"/>
  <c r="AS128" i="5"/>
  <c r="AS129" i="5"/>
  <c r="AY38" i="5"/>
  <c r="AY47" i="5"/>
  <c r="AY55" i="5"/>
  <c r="AY56" i="5"/>
  <c r="AY57" i="5"/>
  <c r="AY105" i="5"/>
  <c r="AY106" i="5"/>
  <c r="AY128" i="5"/>
  <c r="AY129" i="5"/>
  <c r="AZ86" i="5"/>
  <c r="AZ87" i="5"/>
  <c r="AZ88" i="5"/>
  <c r="AZ89" i="5"/>
  <c r="AZ90" i="5"/>
  <c r="AZ91" i="5"/>
  <c r="AZ92" i="5"/>
  <c r="AZ93" i="5"/>
  <c r="AZ94" i="5"/>
  <c r="AZ95" i="5"/>
  <c r="AZ96" i="5"/>
  <c r="AZ101" i="5"/>
  <c r="AZ102" i="5"/>
  <c r="AZ103" i="5"/>
  <c r="AZ104" i="5"/>
  <c r="AZ12" i="5"/>
  <c r="AZ13" i="5"/>
  <c r="AZ14" i="5"/>
  <c r="AZ15" i="5"/>
  <c r="AZ16" i="5"/>
  <c r="AZ17" i="5"/>
  <c r="AZ18" i="5"/>
  <c r="AZ23" i="5"/>
  <c r="AZ24" i="5"/>
  <c r="AZ25" i="5"/>
  <c r="AZ26" i="5"/>
  <c r="AZ27" i="5"/>
  <c r="AZ28" i="5"/>
  <c r="AZ29" i="5"/>
  <c r="AZ30" i="5"/>
  <c r="AZ31" i="5"/>
  <c r="AZ33" i="5"/>
  <c r="AZ34" i="5"/>
  <c r="AZ35" i="5"/>
  <c r="AZ36" i="5"/>
  <c r="AZ37" i="5"/>
  <c r="AZ40" i="5"/>
  <c r="AZ41" i="5"/>
  <c r="AZ45" i="5"/>
  <c r="AZ46" i="5"/>
  <c r="AZ49" i="5"/>
  <c r="AZ50" i="5"/>
  <c r="AZ52" i="5"/>
  <c r="AZ53" i="5"/>
  <c r="AZ54" i="5"/>
  <c r="BB12" i="5"/>
  <c r="BB13" i="5"/>
  <c r="BB14" i="5"/>
  <c r="BB15" i="5"/>
  <c r="BB16" i="5"/>
  <c r="BB17" i="5"/>
  <c r="BB18" i="5"/>
  <c r="BB23" i="5"/>
  <c r="BB24" i="5"/>
  <c r="BB25" i="5"/>
  <c r="BB26" i="5"/>
  <c r="BB27" i="5"/>
  <c r="BB28" i="5"/>
  <c r="BB29" i="5"/>
  <c r="BB30" i="5"/>
  <c r="BB31" i="5"/>
  <c r="BB33" i="5"/>
  <c r="BB34" i="5"/>
  <c r="BB35" i="5"/>
  <c r="BB36" i="5"/>
  <c r="BB37" i="5"/>
  <c r="BB40" i="5"/>
  <c r="BB41" i="5"/>
  <c r="BB45" i="5"/>
  <c r="BB46" i="5"/>
  <c r="BB49" i="5"/>
  <c r="BB50" i="5"/>
  <c r="BB52" i="5"/>
  <c r="BB53" i="5"/>
  <c r="BB54" i="5"/>
  <c r="BB86" i="5"/>
  <c r="BB87" i="5"/>
  <c r="BB88" i="5"/>
  <c r="BB89" i="5"/>
  <c r="BB90" i="5"/>
  <c r="BB91" i="5"/>
  <c r="BB92" i="5"/>
  <c r="BB93" i="5"/>
  <c r="BB94" i="5"/>
  <c r="BB95" i="5"/>
  <c r="BB96" i="5"/>
  <c r="BB101" i="5"/>
  <c r="BB102" i="5"/>
  <c r="BB103" i="5"/>
  <c r="BB104" i="5"/>
  <c r="E105" i="5"/>
  <c r="E106" i="5"/>
  <c r="E55" i="5"/>
  <c r="E47" i="5"/>
  <c r="E38" i="5"/>
  <c r="E128" i="5"/>
  <c r="E129" i="5"/>
  <c r="G23" i="5"/>
  <c r="G24" i="5"/>
  <c r="G25" i="5"/>
  <c r="G26" i="5"/>
  <c r="G27" i="5"/>
  <c r="G28" i="5"/>
  <c r="G29" i="5"/>
  <c r="G30" i="5"/>
  <c r="G31" i="5"/>
  <c r="G33" i="5"/>
  <c r="G34" i="5"/>
  <c r="G35" i="5"/>
  <c r="G36" i="5"/>
  <c r="G37" i="5"/>
  <c r="G40" i="5"/>
  <c r="G41" i="5"/>
  <c r="G45" i="5"/>
  <c r="G46" i="5"/>
  <c r="G49" i="5"/>
  <c r="G50" i="5"/>
  <c r="G52" i="5"/>
  <c r="G53" i="5"/>
  <c r="G54" i="5"/>
  <c r="G105" i="5"/>
  <c r="G106" i="5"/>
  <c r="G128" i="5"/>
  <c r="G129" i="5"/>
  <c r="K105" i="5"/>
  <c r="K106" i="5"/>
  <c r="K56" i="5"/>
  <c r="K57" i="5"/>
  <c r="M56" i="5"/>
  <c r="M57" i="5"/>
  <c r="M129" i="5"/>
  <c r="M105" i="5"/>
  <c r="M106" i="5"/>
  <c r="Q105" i="5"/>
  <c r="Q106" i="5"/>
  <c r="Q56" i="5"/>
  <c r="Q57" i="5"/>
  <c r="Q128" i="5"/>
  <c r="Q129" i="5"/>
  <c r="S56" i="5"/>
  <c r="S57" i="5"/>
  <c r="S105" i="5"/>
  <c r="S106" i="5"/>
  <c r="S128" i="5"/>
  <c r="S129" i="5"/>
  <c r="W105" i="5"/>
  <c r="W106" i="5"/>
  <c r="W56" i="5"/>
  <c r="W57" i="5"/>
  <c r="W128" i="5"/>
  <c r="W129" i="5"/>
  <c r="Y105" i="5"/>
  <c r="Y106" i="5"/>
  <c r="Y56" i="5"/>
  <c r="Y57" i="5"/>
  <c r="Y128" i="5"/>
  <c r="Y129" i="5"/>
  <c r="AC105" i="5"/>
  <c r="AC106" i="5"/>
  <c r="AC56" i="5"/>
  <c r="AC57" i="5"/>
  <c r="AC128" i="5"/>
  <c r="AC129" i="5"/>
  <c r="AE105" i="5"/>
  <c r="AE106" i="5"/>
  <c r="AE56" i="5"/>
  <c r="AE57" i="5"/>
  <c r="AE128" i="5"/>
  <c r="AE129" i="5"/>
  <c r="AI105" i="5"/>
  <c r="AI106" i="5"/>
  <c r="AI56" i="5"/>
  <c r="AI57" i="5"/>
  <c r="AI128" i="5"/>
  <c r="AI129" i="5"/>
  <c r="AK56" i="5"/>
  <c r="AK57" i="5"/>
  <c r="AK105" i="5"/>
  <c r="AK106" i="5"/>
  <c r="AK128" i="5"/>
  <c r="AK129" i="5"/>
  <c r="AO105" i="5"/>
  <c r="AO106" i="5"/>
  <c r="AO56" i="5"/>
  <c r="AO57" i="5"/>
  <c r="AO128" i="5"/>
  <c r="AO129" i="5"/>
  <c r="AQ56" i="5"/>
  <c r="AQ57" i="5"/>
  <c r="AQ90" i="5"/>
  <c r="AQ91" i="5"/>
  <c r="AQ92" i="5"/>
  <c r="AQ93" i="5"/>
  <c r="AQ94" i="5"/>
  <c r="AQ95" i="5"/>
  <c r="AQ96" i="5"/>
  <c r="AQ101" i="5"/>
  <c r="AQ102" i="5"/>
  <c r="AQ103" i="5"/>
  <c r="AQ104" i="5"/>
  <c r="AQ128" i="5"/>
  <c r="AQ129" i="5"/>
  <c r="AU105" i="5"/>
  <c r="AU106" i="5"/>
  <c r="AU56" i="5"/>
  <c r="AU57" i="5"/>
  <c r="AU128" i="5"/>
  <c r="AU129" i="5"/>
  <c r="AW56" i="5"/>
  <c r="AW57" i="5"/>
  <c r="AW105" i="5"/>
  <c r="AW106" i="5"/>
  <c r="AW128" i="5"/>
  <c r="AW129" i="5"/>
  <c r="AV105" i="5"/>
  <c r="AV106" i="5"/>
  <c r="AV56" i="5"/>
  <c r="AV57" i="5"/>
  <c r="AV128" i="5"/>
  <c r="AV129" i="5"/>
  <c r="AT105" i="5"/>
  <c r="AT106" i="5"/>
  <c r="AT56" i="5"/>
  <c r="AT57" i="5"/>
  <c r="AT128" i="5"/>
  <c r="AT129" i="5"/>
  <c r="AP105" i="5"/>
  <c r="AP106" i="5"/>
  <c r="AP56" i="5"/>
  <c r="AP57" i="5"/>
  <c r="AP128" i="5"/>
  <c r="AP129" i="5"/>
  <c r="AN105" i="5"/>
  <c r="AN106" i="5"/>
  <c r="AN56" i="5"/>
  <c r="AN57" i="5"/>
  <c r="AN128" i="5"/>
  <c r="AN129" i="5"/>
  <c r="AJ105" i="5"/>
  <c r="AJ106" i="5"/>
  <c r="AJ56" i="5"/>
  <c r="AJ57" i="5"/>
  <c r="AJ128" i="5"/>
  <c r="AJ129" i="5"/>
  <c r="AH105" i="5"/>
  <c r="AH106" i="5"/>
  <c r="AH56" i="5"/>
  <c r="AH57" i="5"/>
  <c r="AH128" i="5"/>
  <c r="AH129" i="5"/>
  <c r="AD105" i="5"/>
  <c r="AD106" i="5"/>
  <c r="AD56" i="5"/>
  <c r="AD57" i="5"/>
  <c r="AD128" i="5"/>
  <c r="AD129" i="5"/>
  <c r="AB105" i="5"/>
  <c r="AB106" i="5"/>
  <c r="AB56" i="5"/>
  <c r="AB57" i="5"/>
  <c r="AB128" i="5"/>
  <c r="AB129" i="5"/>
  <c r="X105" i="5"/>
  <c r="X106" i="5"/>
  <c r="X56" i="5"/>
  <c r="X57" i="5"/>
  <c r="X128" i="5"/>
  <c r="X129" i="5"/>
  <c r="V105" i="5"/>
  <c r="V106" i="5"/>
  <c r="V56" i="5"/>
  <c r="V57" i="5"/>
  <c r="V128" i="5"/>
  <c r="V129" i="5"/>
  <c r="R105" i="5"/>
  <c r="R106" i="5"/>
  <c r="R56" i="5"/>
  <c r="R57" i="5"/>
  <c r="R128" i="5"/>
  <c r="R129" i="5"/>
  <c r="P105" i="5"/>
  <c r="P106" i="5"/>
  <c r="P56" i="5"/>
  <c r="P57" i="5"/>
  <c r="P128" i="5"/>
  <c r="P129" i="5"/>
  <c r="L105" i="5"/>
  <c r="L106" i="5"/>
  <c r="L56" i="5"/>
  <c r="L57" i="5"/>
  <c r="L128" i="5"/>
  <c r="L129" i="5"/>
  <c r="J105" i="5"/>
  <c r="J106" i="5"/>
  <c r="J56" i="5"/>
  <c r="J57" i="5"/>
  <c r="J128" i="5"/>
  <c r="J129" i="5"/>
  <c r="F105" i="5"/>
  <c r="F106" i="5"/>
  <c r="F56" i="5"/>
  <c r="F57" i="5"/>
  <c r="F128" i="5"/>
  <c r="F129" i="5"/>
  <c r="D105" i="5"/>
  <c r="D106" i="5"/>
  <c r="D56" i="5"/>
  <c r="D57" i="5"/>
  <c r="D128" i="5"/>
  <c r="D129" i="5"/>
  <c r="AX129" i="5"/>
  <c r="AR129" i="5"/>
  <c r="AL129" i="5"/>
  <c r="AF129" i="5"/>
  <c r="Z129" i="5"/>
  <c r="T129" i="5"/>
  <c r="N129" i="5"/>
  <c r="H129" i="5"/>
  <c r="BD86" i="5"/>
  <c r="BD87" i="5"/>
  <c r="BD88" i="5"/>
  <c r="BD89" i="5"/>
  <c r="BD90" i="5"/>
  <c r="BD91" i="5"/>
  <c r="BD92" i="5"/>
  <c r="BD93" i="5"/>
  <c r="BD94" i="5"/>
  <c r="BD95" i="5"/>
  <c r="BD96" i="5"/>
  <c r="BD101" i="5"/>
  <c r="BD102" i="5"/>
  <c r="BD103" i="5"/>
  <c r="BD104" i="5"/>
  <c r="BD12" i="5"/>
  <c r="BD13" i="5"/>
  <c r="BD14" i="5"/>
  <c r="BD15" i="5"/>
  <c r="BD16" i="5"/>
  <c r="BD17" i="5"/>
  <c r="BD18" i="5"/>
  <c r="BD23" i="5"/>
  <c r="BD24" i="5"/>
  <c r="BD25" i="5"/>
  <c r="BD26" i="5"/>
  <c r="BD27" i="5"/>
  <c r="BD28" i="5"/>
  <c r="BD29" i="5"/>
  <c r="BD30" i="5"/>
  <c r="BD31" i="5"/>
  <c r="BD33" i="5"/>
  <c r="BD34" i="5"/>
  <c r="BD35" i="5"/>
  <c r="BD36" i="5"/>
  <c r="BD37" i="5"/>
  <c r="BD40" i="5"/>
  <c r="BD41" i="5"/>
  <c r="BD45" i="5"/>
  <c r="BD46" i="5"/>
  <c r="BD49" i="5"/>
  <c r="BD50" i="5"/>
  <c r="BD52" i="5"/>
  <c r="BD53" i="5"/>
  <c r="BD54" i="5"/>
  <c r="AX105" i="5"/>
  <c r="AX106" i="5"/>
  <c r="AX56" i="5"/>
  <c r="AX57" i="5"/>
  <c r="AR105" i="5"/>
  <c r="AR106" i="5"/>
  <c r="AR56" i="5"/>
  <c r="AR57" i="5"/>
  <c r="AL105" i="5"/>
  <c r="AL106" i="5"/>
  <c r="AL56" i="5"/>
  <c r="AL57" i="5"/>
  <c r="AF105" i="5"/>
  <c r="AF106" i="5"/>
  <c r="AF56" i="5"/>
  <c r="AF57" i="5"/>
  <c r="Z105" i="5"/>
  <c r="Z106" i="5"/>
  <c r="Z56" i="5"/>
  <c r="Z57" i="5"/>
  <c r="T105" i="5"/>
  <c r="T106" i="5"/>
  <c r="T56" i="5"/>
  <c r="T57" i="5"/>
  <c r="N105" i="5"/>
  <c r="N106" i="5"/>
  <c r="N56" i="5"/>
  <c r="N57" i="5"/>
  <c r="H105" i="5"/>
  <c r="H106" i="5"/>
  <c r="H56" i="5"/>
  <c r="H57" i="5"/>
  <c r="BE104" i="5"/>
  <c r="BC104" i="5"/>
  <c r="BA104" i="5"/>
  <c r="AW104" i="5"/>
  <c r="AU104" i="5"/>
  <c r="AO104" i="5"/>
  <c r="AK104" i="5"/>
  <c r="AI104" i="5"/>
  <c r="AE104" i="5"/>
  <c r="AC104" i="5"/>
  <c r="Y104" i="5"/>
  <c r="W104" i="5"/>
  <c r="S104" i="5"/>
  <c r="Q104" i="5"/>
  <c r="M104" i="5"/>
  <c r="K104" i="5"/>
  <c r="G104" i="5"/>
  <c r="E104" i="5"/>
  <c r="BE103" i="5"/>
  <c r="BC103" i="5"/>
  <c r="BA103" i="5"/>
  <c r="AW103" i="5"/>
  <c r="AU103" i="5"/>
  <c r="AO103" i="5"/>
  <c r="AK103" i="5"/>
  <c r="AI103" i="5"/>
  <c r="AE103" i="5"/>
  <c r="AC103" i="5"/>
  <c r="Y103" i="5"/>
  <c r="W103" i="5"/>
  <c r="S103" i="5"/>
  <c r="Q103" i="5"/>
  <c r="M103" i="5"/>
  <c r="K103" i="5"/>
  <c r="G103" i="5"/>
  <c r="E103" i="5"/>
  <c r="BE102" i="5"/>
  <c r="BC102" i="5"/>
  <c r="BA102" i="5"/>
  <c r="AW102" i="5"/>
  <c r="AU102" i="5"/>
  <c r="AO102" i="5"/>
  <c r="AK102" i="5"/>
  <c r="AI102" i="5"/>
  <c r="AE102" i="5"/>
  <c r="AC102" i="5"/>
  <c r="Y102" i="5"/>
  <c r="W102" i="5"/>
  <c r="S102" i="5"/>
  <c r="Q102" i="5"/>
  <c r="M102" i="5"/>
  <c r="K102" i="5"/>
  <c r="G102" i="5"/>
  <c r="E102" i="5"/>
  <c r="BE101" i="5"/>
  <c r="BC101" i="5"/>
  <c r="BA101" i="5"/>
  <c r="AW101" i="5"/>
  <c r="AU101" i="5"/>
  <c r="AO101" i="5"/>
  <c r="AK101" i="5"/>
  <c r="AI101" i="5"/>
  <c r="AE101" i="5"/>
  <c r="AC101" i="5"/>
  <c r="S101" i="5"/>
  <c r="Q101" i="5"/>
  <c r="M101" i="5"/>
  <c r="K101" i="5"/>
  <c r="G101" i="5"/>
  <c r="E101" i="5"/>
  <c r="BE96" i="5"/>
  <c r="BC96" i="5"/>
  <c r="BA96" i="5"/>
  <c r="AW96" i="5"/>
  <c r="AU96" i="5"/>
  <c r="AO96" i="5"/>
  <c r="AK96" i="5"/>
  <c r="AI96" i="5"/>
  <c r="AE96" i="5"/>
  <c r="AC96" i="5"/>
  <c r="S96" i="5"/>
  <c r="Q96" i="5"/>
  <c r="M96" i="5"/>
  <c r="K96" i="5"/>
  <c r="G96" i="5"/>
  <c r="E96" i="5"/>
  <c r="BE95" i="5"/>
  <c r="BC95" i="5"/>
  <c r="BA95" i="5"/>
  <c r="AW95" i="5"/>
  <c r="AU95" i="5"/>
  <c r="AO95" i="5"/>
  <c r="S95" i="5"/>
  <c r="Q95" i="5"/>
  <c r="M95" i="5"/>
  <c r="K95" i="5"/>
  <c r="G95" i="5"/>
  <c r="E95" i="5"/>
  <c r="BE94" i="5"/>
  <c r="BC94" i="5"/>
  <c r="BA94" i="5"/>
  <c r="AW94" i="5"/>
  <c r="AU94" i="5"/>
  <c r="AO94" i="5"/>
  <c r="AK94" i="5"/>
  <c r="AI94" i="5"/>
  <c r="AE94" i="5"/>
  <c r="AC94" i="5"/>
  <c r="Y94" i="5"/>
  <c r="W94" i="5"/>
  <c r="S94" i="5"/>
  <c r="Q94" i="5"/>
  <c r="M94" i="5"/>
  <c r="K94" i="5"/>
  <c r="G94" i="5"/>
  <c r="E94" i="5"/>
  <c r="BE93" i="5"/>
  <c r="BC93" i="5"/>
  <c r="BA93" i="5"/>
  <c r="AW93" i="5"/>
  <c r="AU93" i="5"/>
  <c r="AO93" i="5"/>
  <c r="AK93" i="5"/>
  <c r="AI93" i="5"/>
  <c r="AE93" i="5"/>
  <c r="AC93" i="5"/>
  <c r="Y93" i="5"/>
  <c r="W93" i="5"/>
  <c r="S93" i="5"/>
  <c r="Q93" i="5"/>
  <c r="M93" i="5"/>
  <c r="K93" i="5"/>
  <c r="G93" i="5"/>
  <c r="E93" i="5"/>
  <c r="BE92" i="5"/>
  <c r="BC92" i="5"/>
  <c r="BA92" i="5"/>
  <c r="AW92" i="5"/>
  <c r="AU92" i="5"/>
  <c r="AO92" i="5"/>
  <c r="AK92" i="5"/>
  <c r="AI92" i="5"/>
  <c r="AE92" i="5"/>
  <c r="AC92" i="5"/>
  <c r="Y92" i="5"/>
  <c r="W92" i="5"/>
  <c r="S92" i="5"/>
  <c r="Q92" i="5"/>
  <c r="M92" i="5"/>
  <c r="K92" i="5"/>
  <c r="G92" i="5"/>
  <c r="E92" i="5"/>
  <c r="BE91" i="5"/>
  <c r="BC91" i="5"/>
  <c r="BA91" i="5"/>
  <c r="AW91" i="5"/>
  <c r="AU91" i="5"/>
  <c r="AO91" i="5"/>
  <c r="AK91" i="5"/>
  <c r="AI91" i="5"/>
  <c r="AE91" i="5"/>
  <c r="AC91" i="5"/>
  <c r="Y91" i="5"/>
  <c r="W91" i="5"/>
  <c r="S91" i="5"/>
  <c r="Q91" i="5"/>
  <c r="M91" i="5"/>
  <c r="K91" i="5"/>
  <c r="G91" i="5"/>
  <c r="E91" i="5"/>
  <c r="BE90" i="5"/>
  <c r="BC90" i="5"/>
  <c r="BA90" i="5"/>
  <c r="AW90" i="5"/>
  <c r="AU90" i="5"/>
  <c r="AO90" i="5"/>
  <c r="AK90" i="5"/>
  <c r="AI90" i="5"/>
  <c r="AE90" i="5"/>
  <c r="AC90" i="5"/>
  <c r="Y90" i="5"/>
  <c r="W90" i="5"/>
  <c r="S90" i="5"/>
  <c r="Q90" i="5"/>
  <c r="M90" i="5"/>
  <c r="K90" i="5"/>
  <c r="G90" i="5"/>
  <c r="E90" i="5"/>
  <c r="BE89" i="5"/>
  <c r="BC89" i="5"/>
  <c r="BA89" i="5"/>
  <c r="AW89" i="5"/>
  <c r="AU89" i="5"/>
  <c r="AQ89" i="5"/>
  <c r="AO89" i="5"/>
  <c r="AK89" i="5"/>
  <c r="AI89" i="5"/>
  <c r="S89" i="5"/>
  <c r="Q89" i="5"/>
  <c r="M89" i="5"/>
  <c r="K89" i="5"/>
  <c r="G89" i="5"/>
  <c r="E89" i="5"/>
  <c r="BE88" i="5"/>
  <c r="BC88" i="5"/>
  <c r="BA88" i="5"/>
  <c r="AW88" i="5"/>
  <c r="AU88" i="5"/>
  <c r="AQ88" i="5"/>
  <c r="AO88" i="5"/>
  <c r="AK88" i="5"/>
  <c r="AI88" i="5"/>
  <c r="AE88" i="5"/>
  <c r="AC88" i="5"/>
  <c r="Y88" i="5"/>
  <c r="W88" i="5"/>
  <c r="S88" i="5"/>
  <c r="Q88" i="5"/>
  <c r="M88" i="5"/>
  <c r="K88" i="5"/>
  <c r="G88" i="5"/>
  <c r="E88" i="5"/>
  <c r="BE87" i="5"/>
  <c r="BC87" i="5"/>
  <c r="BA87" i="5"/>
  <c r="AW87" i="5"/>
  <c r="AU87" i="5"/>
  <c r="AQ87" i="5"/>
  <c r="AO87" i="5"/>
  <c r="AK87" i="5"/>
  <c r="AI87" i="5"/>
  <c r="AE87" i="5"/>
  <c r="AC87" i="5"/>
  <c r="S87" i="5"/>
  <c r="Q87" i="5"/>
  <c r="M87" i="5"/>
  <c r="K87" i="5"/>
  <c r="G87" i="5"/>
  <c r="E87" i="5"/>
  <c r="BE86" i="5"/>
  <c r="BC86" i="5"/>
  <c r="BA86" i="5"/>
  <c r="AW86" i="5"/>
  <c r="AU86" i="5"/>
  <c r="AQ86" i="5"/>
  <c r="AO86" i="5"/>
  <c r="AK86" i="5"/>
  <c r="AI86" i="5"/>
  <c r="AE86" i="5"/>
  <c r="AC86" i="5"/>
  <c r="Y86" i="5"/>
  <c r="W86" i="5"/>
  <c r="S86" i="5"/>
  <c r="Q86" i="5"/>
  <c r="M86" i="5"/>
  <c r="K86" i="5"/>
  <c r="G86" i="5"/>
  <c r="E86" i="5"/>
  <c r="AX55" i="5"/>
  <c r="AW55" i="5"/>
  <c r="AV55" i="5"/>
  <c r="AU55" i="5"/>
  <c r="AT55" i="5"/>
  <c r="AR55" i="5"/>
  <c r="AQ55" i="5"/>
  <c r="AP55" i="5"/>
  <c r="AO55" i="5"/>
  <c r="AN55" i="5"/>
  <c r="AL55" i="5"/>
  <c r="AK55" i="5"/>
  <c r="AJ55" i="5"/>
  <c r="AI55" i="5"/>
  <c r="AH55" i="5"/>
  <c r="AF55" i="5"/>
  <c r="AE55" i="5"/>
  <c r="AD55" i="5"/>
  <c r="AC55" i="5"/>
  <c r="AB55" i="5"/>
  <c r="Z55" i="5"/>
  <c r="Y55" i="5"/>
  <c r="X55" i="5"/>
  <c r="W55" i="5"/>
  <c r="V55" i="5"/>
  <c r="T55" i="5"/>
  <c r="S55" i="5"/>
  <c r="R55" i="5"/>
  <c r="Q55" i="5"/>
  <c r="P55" i="5"/>
  <c r="N55" i="5"/>
  <c r="M55" i="5"/>
  <c r="L55" i="5"/>
  <c r="K55" i="5"/>
  <c r="J55" i="5"/>
  <c r="H55" i="5"/>
  <c r="F55" i="5"/>
  <c r="D55" i="5"/>
  <c r="BE54" i="5"/>
  <c r="BC54" i="5"/>
  <c r="BA54" i="5"/>
  <c r="Y54" i="5"/>
  <c r="W54" i="5"/>
  <c r="S54" i="5"/>
  <c r="Q54" i="5"/>
  <c r="M54" i="5"/>
  <c r="K54" i="5"/>
  <c r="E54" i="5"/>
  <c r="BE53" i="5"/>
  <c r="BC53" i="5"/>
  <c r="BA53" i="5"/>
  <c r="Y53" i="5"/>
  <c r="W53" i="5"/>
  <c r="E53" i="5"/>
  <c r="BE52" i="5"/>
  <c r="BC52" i="5"/>
  <c r="BA52" i="5"/>
  <c r="AW52" i="5"/>
  <c r="AU52" i="5"/>
  <c r="AQ52" i="5"/>
  <c r="AO52" i="5"/>
  <c r="AK52" i="5"/>
  <c r="AI52" i="5"/>
  <c r="AE52" i="5"/>
  <c r="AC52" i="5"/>
  <c r="Y52" i="5"/>
  <c r="W52" i="5"/>
  <c r="S52" i="5"/>
  <c r="Q52" i="5"/>
  <c r="M52" i="5"/>
  <c r="K52" i="5"/>
  <c r="E52" i="5"/>
  <c r="BE50" i="5"/>
  <c r="BC50" i="5"/>
  <c r="BA50" i="5"/>
  <c r="AW50" i="5"/>
  <c r="AU50" i="5"/>
  <c r="AQ50" i="5"/>
  <c r="AO50" i="5"/>
  <c r="AK50" i="5"/>
  <c r="AI50" i="5"/>
  <c r="AE50" i="5"/>
  <c r="AC50" i="5"/>
  <c r="Y50" i="5"/>
  <c r="W50" i="5"/>
  <c r="S50" i="5"/>
  <c r="Q50" i="5"/>
  <c r="M50" i="5"/>
  <c r="K50" i="5"/>
  <c r="E50" i="5"/>
  <c r="BE49" i="5"/>
  <c r="BC49" i="5"/>
  <c r="BA49" i="5"/>
  <c r="AW49" i="5"/>
  <c r="AU49" i="5"/>
  <c r="AQ49" i="5"/>
  <c r="AO49" i="5"/>
  <c r="AK49" i="5"/>
  <c r="AI49" i="5"/>
  <c r="AE49" i="5"/>
  <c r="AC49" i="5"/>
  <c r="Y49" i="5"/>
  <c r="W49" i="5"/>
  <c r="S49" i="5"/>
  <c r="Q49" i="5"/>
  <c r="M49" i="5"/>
  <c r="K49" i="5"/>
  <c r="E49" i="5"/>
  <c r="AX47" i="5"/>
  <c r="AW47" i="5"/>
  <c r="AV47" i="5"/>
  <c r="AU47" i="5"/>
  <c r="AT47" i="5"/>
  <c r="AR47" i="5"/>
  <c r="AQ47" i="5"/>
  <c r="AP47" i="5"/>
  <c r="AO47" i="5"/>
  <c r="AN47" i="5"/>
  <c r="AL47" i="5"/>
  <c r="AK47" i="5"/>
  <c r="AJ47" i="5"/>
  <c r="AI47" i="5"/>
  <c r="AH47" i="5"/>
  <c r="AF47" i="5"/>
  <c r="AE47" i="5"/>
  <c r="AD47" i="5"/>
  <c r="AC47" i="5"/>
  <c r="AB47" i="5"/>
  <c r="Z47" i="5"/>
  <c r="Y47" i="5"/>
  <c r="X47" i="5"/>
  <c r="W47" i="5"/>
  <c r="V47" i="5"/>
  <c r="T47" i="5"/>
  <c r="S47" i="5"/>
  <c r="R47" i="5"/>
  <c r="Q47" i="5"/>
  <c r="P47" i="5"/>
  <c r="N47" i="5"/>
  <c r="M47" i="5"/>
  <c r="L47" i="5"/>
  <c r="K47" i="5"/>
  <c r="J47" i="5"/>
  <c r="H47" i="5"/>
  <c r="F47" i="5"/>
  <c r="D47" i="5"/>
  <c r="BE46" i="5"/>
  <c r="BC46" i="5"/>
  <c r="BA46" i="5"/>
  <c r="Y46" i="5"/>
  <c r="W46" i="5"/>
  <c r="S46" i="5"/>
  <c r="Q46" i="5"/>
  <c r="M46" i="5"/>
  <c r="K46" i="5"/>
  <c r="E46" i="5"/>
  <c r="BE45" i="5"/>
  <c r="BC45" i="5"/>
  <c r="BA45" i="5"/>
  <c r="AW45" i="5"/>
  <c r="AU45" i="5"/>
  <c r="AQ45" i="5"/>
  <c r="AO45" i="5"/>
  <c r="AK45" i="5"/>
  <c r="AI45" i="5"/>
  <c r="AE45" i="5"/>
  <c r="AC45" i="5"/>
  <c r="Y45" i="5"/>
  <c r="W45" i="5"/>
  <c r="S45" i="5"/>
  <c r="Q45" i="5"/>
  <c r="M45" i="5"/>
  <c r="K45" i="5"/>
  <c r="E45" i="5"/>
  <c r="BE41" i="5"/>
  <c r="BC41" i="5"/>
  <c r="BA41" i="5"/>
  <c r="AW41" i="5"/>
  <c r="AU41" i="5"/>
  <c r="AQ41" i="5"/>
  <c r="AO41" i="5"/>
  <c r="AK41" i="5"/>
  <c r="AI41" i="5"/>
  <c r="AE41" i="5"/>
  <c r="AC41" i="5"/>
  <c r="Y41" i="5"/>
  <c r="W41" i="5"/>
  <c r="M41" i="5"/>
  <c r="K41" i="5"/>
  <c r="E41" i="5"/>
  <c r="BE40" i="5"/>
  <c r="BC40" i="5"/>
  <c r="BA40" i="5"/>
  <c r="AW40" i="5"/>
  <c r="AU40" i="5"/>
  <c r="AQ40" i="5"/>
  <c r="AO40" i="5"/>
  <c r="AK40" i="5"/>
  <c r="AI40" i="5"/>
  <c r="AE40" i="5"/>
  <c r="AC40" i="5"/>
  <c r="Y40" i="5"/>
  <c r="W40" i="5"/>
  <c r="S40" i="5"/>
  <c r="Q40" i="5"/>
  <c r="M40" i="5"/>
  <c r="K40" i="5"/>
  <c r="E40" i="5"/>
  <c r="AX38" i="5"/>
  <c r="AW38" i="5"/>
  <c r="AV38" i="5"/>
  <c r="AU38" i="5"/>
  <c r="AT38" i="5"/>
  <c r="AR38" i="5"/>
  <c r="AQ38" i="5"/>
  <c r="AP38" i="5"/>
  <c r="AO38" i="5"/>
  <c r="AN38" i="5"/>
  <c r="AL38" i="5"/>
  <c r="AK38" i="5"/>
  <c r="AJ38" i="5"/>
  <c r="AI38" i="5"/>
  <c r="AH38" i="5"/>
  <c r="AF38" i="5"/>
  <c r="AE38" i="5"/>
  <c r="AD38" i="5"/>
  <c r="AC38" i="5"/>
  <c r="AB38" i="5"/>
  <c r="Z38" i="5"/>
  <c r="Y38" i="5"/>
  <c r="X38" i="5"/>
  <c r="W38" i="5"/>
  <c r="V38" i="5"/>
  <c r="T38" i="5"/>
  <c r="S38" i="5"/>
  <c r="R38" i="5"/>
  <c r="Q38" i="5"/>
  <c r="P38" i="5"/>
  <c r="N38" i="5"/>
  <c r="M38" i="5"/>
  <c r="L38" i="5"/>
  <c r="K38" i="5"/>
  <c r="J38" i="5"/>
  <c r="H38" i="5"/>
  <c r="F38" i="5"/>
  <c r="D38" i="5"/>
  <c r="BE37" i="5"/>
  <c r="BC37" i="5"/>
  <c r="BA37" i="5"/>
  <c r="AW37" i="5"/>
  <c r="AU37" i="5"/>
  <c r="AQ37" i="5"/>
  <c r="AO37" i="5"/>
  <c r="AK37" i="5"/>
  <c r="AI37" i="5"/>
  <c r="AE37" i="5"/>
  <c r="AC37" i="5"/>
  <c r="Y37" i="5"/>
  <c r="W37" i="5"/>
  <c r="S37" i="5"/>
  <c r="Q37" i="5"/>
  <c r="M37" i="5"/>
  <c r="K37" i="5"/>
  <c r="E37" i="5"/>
  <c r="BE36" i="5"/>
  <c r="BC36" i="5"/>
  <c r="BA36" i="5"/>
  <c r="AW36" i="5"/>
  <c r="AU36" i="5"/>
  <c r="AQ36" i="5"/>
  <c r="AO36" i="5"/>
  <c r="AK36" i="5"/>
  <c r="AI36" i="5"/>
  <c r="AE36" i="5"/>
  <c r="AC36" i="5"/>
  <c r="Y36" i="5"/>
  <c r="W36" i="5"/>
  <c r="S36" i="5"/>
  <c r="Q36" i="5"/>
  <c r="M36" i="5"/>
  <c r="K36" i="5"/>
  <c r="E36" i="5"/>
  <c r="BE35" i="5"/>
  <c r="BC35" i="5"/>
  <c r="BA35" i="5"/>
  <c r="AW35" i="5"/>
  <c r="AU35" i="5"/>
  <c r="AQ35" i="5"/>
  <c r="AO35" i="5"/>
  <c r="AK35" i="5"/>
  <c r="AI35" i="5"/>
  <c r="AE35" i="5"/>
  <c r="AC35" i="5"/>
  <c r="Y35" i="5"/>
  <c r="W35" i="5"/>
  <c r="S35" i="5"/>
  <c r="Q35" i="5"/>
  <c r="M35" i="5"/>
  <c r="K35" i="5"/>
  <c r="E35" i="5"/>
  <c r="BE34" i="5"/>
  <c r="BC34" i="5"/>
  <c r="BA34" i="5"/>
  <c r="AW34" i="5"/>
  <c r="AU34" i="5"/>
  <c r="AQ34" i="5"/>
  <c r="AO34" i="5"/>
  <c r="AK34" i="5"/>
  <c r="AI34" i="5"/>
  <c r="AE34" i="5"/>
  <c r="AC34" i="5"/>
  <c r="Y34" i="5"/>
  <c r="W34" i="5"/>
  <c r="S34" i="5"/>
  <c r="Q34" i="5"/>
  <c r="M34" i="5"/>
  <c r="K34" i="5"/>
  <c r="E34" i="5"/>
  <c r="BE33" i="5"/>
  <c r="BC33" i="5"/>
  <c r="BA33" i="5"/>
  <c r="AW33" i="5"/>
  <c r="AU33" i="5"/>
  <c r="AQ33" i="5"/>
  <c r="AO33" i="5"/>
  <c r="AK33" i="5"/>
  <c r="AI33" i="5"/>
  <c r="AE33" i="5"/>
  <c r="AC33" i="5"/>
  <c r="Y33" i="5"/>
  <c r="W33" i="5"/>
  <c r="S33" i="5"/>
  <c r="Q33" i="5"/>
  <c r="M33" i="5"/>
  <c r="K33" i="5"/>
  <c r="E33" i="5"/>
  <c r="BE31" i="5"/>
  <c r="BC31" i="5"/>
  <c r="BA31" i="5"/>
  <c r="AW31" i="5"/>
  <c r="AU31" i="5"/>
  <c r="AQ31" i="5"/>
  <c r="AO31" i="5"/>
  <c r="AK31" i="5"/>
  <c r="AI31" i="5"/>
  <c r="AE31" i="5"/>
  <c r="AC31" i="5"/>
  <c r="Y31" i="5"/>
  <c r="W31" i="5"/>
  <c r="S31" i="5"/>
  <c r="Q31" i="5"/>
  <c r="M31" i="5"/>
  <c r="K31" i="5"/>
  <c r="E31" i="5"/>
  <c r="BE30" i="5"/>
  <c r="BC30" i="5"/>
  <c r="BA30" i="5"/>
  <c r="AW30" i="5"/>
  <c r="AU30" i="5"/>
  <c r="AQ30" i="5"/>
  <c r="AO30" i="5"/>
  <c r="AK30" i="5"/>
  <c r="AI30" i="5"/>
  <c r="AE30" i="5"/>
  <c r="AC30" i="5"/>
  <c r="Y30" i="5"/>
  <c r="W30" i="5"/>
  <c r="S30" i="5"/>
  <c r="Q30" i="5"/>
  <c r="M30" i="5"/>
  <c r="K30" i="5"/>
  <c r="E30" i="5"/>
  <c r="BE29" i="5"/>
  <c r="BC29" i="5"/>
  <c r="BA29" i="5"/>
  <c r="AW29" i="5"/>
  <c r="AU29" i="5"/>
  <c r="AQ29" i="5"/>
  <c r="AO29" i="5"/>
  <c r="AK29" i="5"/>
  <c r="AI29" i="5"/>
  <c r="AE29" i="5"/>
  <c r="AC29" i="5"/>
  <c r="Y29" i="5"/>
  <c r="W29" i="5"/>
  <c r="S29" i="5"/>
  <c r="Q29" i="5"/>
  <c r="M29" i="5"/>
  <c r="K29" i="5"/>
  <c r="E29" i="5"/>
  <c r="BE28" i="5"/>
  <c r="BC28" i="5"/>
  <c r="BA28" i="5"/>
  <c r="AW28" i="5"/>
  <c r="AU28" i="5"/>
  <c r="AQ28" i="5"/>
  <c r="AO28" i="5"/>
  <c r="AK28" i="5"/>
  <c r="AI28" i="5"/>
  <c r="AE28" i="5"/>
  <c r="AC28" i="5"/>
  <c r="Y28" i="5"/>
  <c r="W28" i="5"/>
  <c r="S28" i="5"/>
  <c r="Q28" i="5"/>
  <c r="M28" i="5"/>
  <c r="K28" i="5"/>
  <c r="E28" i="5"/>
  <c r="BE27" i="5"/>
  <c r="BC27" i="5"/>
  <c r="BA27" i="5"/>
  <c r="AW27" i="5"/>
  <c r="AU27" i="5"/>
  <c r="AQ27" i="5"/>
  <c r="AO27" i="5"/>
  <c r="AK27" i="5"/>
  <c r="AI27" i="5"/>
  <c r="AE27" i="5"/>
  <c r="AC27" i="5"/>
  <c r="Y27" i="5"/>
  <c r="W27" i="5"/>
  <c r="S27" i="5"/>
  <c r="Q27" i="5"/>
  <c r="M27" i="5"/>
  <c r="K27" i="5"/>
  <c r="E27" i="5"/>
  <c r="BE26" i="5"/>
  <c r="BC26" i="5"/>
  <c r="BA26" i="5"/>
  <c r="AW26" i="5"/>
  <c r="AU26" i="5"/>
  <c r="AQ26" i="5"/>
  <c r="AO26" i="5"/>
  <c r="AK26" i="5"/>
  <c r="AI26" i="5"/>
  <c r="AE26" i="5"/>
  <c r="AC26" i="5"/>
  <c r="Y26" i="5"/>
  <c r="W26" i="5"/>
  <c r="S26" i="5"/>
  <c r="Q26" i="5"/>
  <c r="M26" i="5"/>
  <c r="K26" i="5"/>
  <c r="E26" i="5"/>
  <c r="BE25" i="5"/>
  <c r="BC25" i="5"/>
  <c r="BA25" i="5"/>
  <c r="AW25" i="5"/>
  <c r="AU25" i="5"/>
  <c r="AQ25" i="5"/>
  <c r="AO25" i="5"/>
  <c r="AK25" i="5"/>
  <c r="AI25" i="5"/>
  <c r="AE25" i="5"/>
  <c r="AC25" i="5"/>
  <c r="Y25" i="5"/>
  <c r="W25" i="5"/>
  <c r="S25" i="5"/>
  <c r="Q25" i="5"/>
  <c r="M25" i="5"/>
  <c r="K25" i="5"/>
  <c r="E25" i="5"/>
  <c r="BE24" i="5"/>
  <c r="BC24" i="5"/>
  <c r="BA24" i="5"/>
  <c r="AW24" i="5"/>
  <c r="AU24" i="5"/>
  <c r="AQ24" i="5"/>
  <c r="AO24" i="5"/>
  <c r="AK24" i="5"/>
  <c r="AI24" i="5"/>
  <c r="AE24" i="5"/>
  <c r="AC24" i="5"/>
  <c r="Y24" i="5"/>
  <c r="W24" i="5"/>
  <c r="S24" i="5"/>
  <c r="Q24" i="5"/>
  <c r="M24" i="5"/>
  <c r="K24" i="5"/>
  <c r="E24" i="5"/>
  <c r="BE23" i="5"/>
  <c r="BC23" i="5"/>
  <c r="BA23" i="5"/>
  <c r="AW23" i="5"/>
  <c r="AU23" i="5"/>
  <c r="AQ23" i="5"/>
  <c r="AO23" i="5"/>
  <c r="AK23" i="5"/>
  <c r="AI23" i="5"/>
  <c r="AE23" i="5"/>
  <c r="AC23" i="5"/>
  <c r="Y23" i="5"/>
  <c r="W23" i="5"/>
  <c r="S23" i="5"/>
  <c r="Q23" i="5"/>
  <c r="M23" i="5"/>
  <c r="K23" i="5"/>
  <c r="E23" i="5"/>
  <c r="BE18" i="5"/>
  <c r="BC18" i="5"/>
  <c r="BA18" i="5"/>
  <c r="AW18" i="5"/>
  <c r="AU18" i="5"/>
  <c r="AQ18" i="5"/>
  <c r="AO18" i="5"/>
  <c r="AK18" i="5"/>
  <c r="AI18" i="5"/>
  <c r="AE18" i="5"/>
  <c r="AC18" i="5"/>
  <c r="Y18" i="5"/>
  <c r="W18" i="5"/>
  <c r="S18" i="5"/>
  <c r="Q18" i="5"/>
  <c r="G18" i="5"/>
  <c r="E18" i="5"/>
  <c r="BE17" i="5"/>
  <c r="BC17" i="5"/>
  <c r="BA17" i="5"/>
  <c r="AW17" i="5"/>
  <c r="AU17" i="5"/>
  <c r="AQ17" i="5"/>
  <c r="AO17" i="5"/>
  <c r="AK17" i="5"/>
  <c r="AI17" i="5"/>
  <c r="AE17" i="5"/>
  <c r="AC17" i="5"/>
  <c r="Y17" i="5"/>
  <c r="W17" i="5"/>
  <c r="S17" i="5"/>
  <c r="Q17" i="5"/>
  <c r="M17" i="5"/>
  <c r="K17" i="5"/>
  <c r="G17" i="5"/>
  <c r="E17" i="5"/>
  <c r="BE16" i="5"/>
  <c r="BC16" i="5"/>
  <c r="BA16" i="5"/>
  <c r="AW16" i="5"/>
  <c r="AU16" i="5"/>
  <c r="AQ16" i="5"/>
  <c r="AO16" i="5"/>
  <c r="AK16" i="5"/>
  <c r="AI16" i="5"/>
  <c r="AE16" i="5"/>
  <c r="AC16" i="5"/>
  <c r="Y16" i="5"/>
  <c r="W16" i="5"/>
  <c r="S16" i="5"/>
  <c r="Q16" i="5"/>
  <c r="M16" i="5"/>
  <c r="K16" i="5"/>
  <c r="BE15" i="5"/>
  <c r="BC15" i="5"/>
  <c r="BA15" i="5"/>
  <c r="AW15" i="5"/>
  <c r="AU15" i="5"/>
  <c r="AQ15" i="5"/>
  <c r="AO15" i="5"/>
  <c r="AK15" i="5"/>
  <c r="AI15" i="5"/>
  <c r="AE15" i="5"/>
  <c r="AC15" i="5"/>
  <c r="Y15" i="5"/>
  <c r="W15" i="5"/>
  <c r="S15" i="5"/>
  <c r="Q15" i="5"/>
  <c r="M15" i="5"/>
  <c r="K15" i="5"/>
  <c r="BE14" i="5"/>
  <c r="BC14" i="5"/>
  <c r="BA14" i="5"/>
  <c r="AW14" i="5"/>
  <c r="AU14" i="5"/>
  <c r="AQ14" i="5"/>
  <c r="AO14" i="5"/>
  <c r="AK14" i="5"/>
  <c r="AI14" i="5"/>
  <c r="AE14" i="5"/>
  <c r="AC14" i="5"/>
  <c r="Y14" i="5"/>
  <c r="W14" i="5"/>
  <c r="S14" i="5"/>
  <c r="Q14" i="5"/>
  <c r="M14" i="5"/>
  <c r="K14" i="5"/>
  <c r="BE13" i="5"/>
  <c r="BC13" i="5"/>
  <c r="BA13" i="5"/>
  <c r="AW13" i="5"/>
  <c r="AU13" i="5"/>
  <c r="AQ13" i="5"/>
  <c r="AO13" i="5"/>
  <c r="AK13" i="5"/>
  <c r="AI13" i="5"/>
  <c r="AE13" i="5"/>
  <c r="AC13" i="5"/>
  <c r="Y13" i="5"/>
  <c r="W13" i="5"/>
  <c r="S13" i="5"/>
  <c r="Q13" i="5"/>
  <c r="M13" i="5"/>
  <c r="K13" i="5"/>
  <c r="BE12" i="5"/>
  <c r="BC12" i="5"/>
  <c r="BA12" i="5"/>
  <c r="AW12" i="5"/>
  <c r="AU12" i="5"/>
  <c r="AQ12" i="5"/>
  <c r="AO12" i="5"/>
  <c r="AK12" i="5"/>
  <c r="AI12" i="5"/>
  <c r="AE12" i="5"/>
  <c r="AC12" i="5"/>
  <c r="Y12" i="5"/>
  <c r="W12" i="5"/>
  <c r="S12" i="5"/>
  <c r="Q12" i="5"/>
  <c r="M12" i="5"/>
  <c r="K12" i="5"/>
  <c r="E12" i="5"/>
  <c r="AZ101" i="1"/>
  <c r="AZ102" i="1"/>
  <c r="AZ103" i="1"/>
  <c r="AZ104" i="1"/>
  <c r="BB101" i="1"/>
  <c r="BB102" i="1"/>
  <c r="BB103" i="1"/>
  <c r="BB104" i="1"/>
  <c r="AZ60" i="1"/>
  <c r="AZ61" i="1"/>
  <c r="AZ62" i="1"/>
  <c r="AZ63" i="1"/>
  <c r="AZ64" i="1"/>
  <c r="AZ65" i="1"/>
  <c r="AZ66" i="1"/>
  <c r="AZ67" i="1"/>
  <c r="AZ71" i="1"/>
  <c r="AZ68" i="1"/>
  <c r="AZ69" i="1"/>
  <c r="AZ70" i="1"/>
  <c r="AZ72" i="1"/>
  <c r="AZ73" i="1"/>
  <c r="AZ76" i="1"/>
  <c r="AZ77" i="1"/>
  <c r="AZ78" i="1"/>
  <c r="AZ79" i="1"/>
  <c r="AZ80" i="1"/>
  <c r="AZ81" i="1"/>
  <c r="BB60" i="1"/>
  <c r="BB61" i="1"/>
  <c r="BB62" i="1"/>
  <c r="BB63" i="1"/>
  <c r="BB64" i="1"/>
  <c r="BB65" i="1"/>
  <c r="BB66" i="1"/>
  <c r="BB67" i="1"/>
  <c r="BB71" i="1"/>
  <c r="BB68" i="1"/>
  <c r="BB69" i="1"/>
  <c r="BB70" i="1"/>
  <c r="BB72" i="1"/>
  <c r="BB73" i="1"/>
  <c r="BB76" i="1"/>
  <c r="BB77" i="1"/>
  <c r="BB78" i="1"/>
  <c r="BB79" i="1"/>
  <c r="BB80" i="1"/>
  <c r="BB81" i="1"/>
  <c r="AZ13" i="1"/>
  <c r="AZ14" i="1"/>
  <c r="AZ15" i="1"/>
  <c r="AZ16" i="1"/>
  <c r="AZ17" i="1"/>
  <c r="AZ18" i="1"/>
  <c r="AZ19" i="1"/>
  <c r="BB12" i="1"/>
  <c r="BB13" i="1"/>
  <c r="BB14" i="1"/>
  <c r="BB15" i="1"/>
  <c r="BB16" i="1"/>
  <c r="BB17" i="1"/>
  <c r="BB18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AZ40" i="1"/>
  <c r="AZ41" i="1"/>
  <c r="AZ42" i="1"/>
  <c r="AZ43" i="1"/>
  <c r="AZ44" i="1"/>
  <c r="AZ45" i="1"/>
  <c r="AZ46" i="1"/>
  <c r="BB40" i="1"/>
  <c r="BB41" i="1"/>
  <c r="BB42" i="1"/>
  <c r="BB43" i="1"/>
  <c r="BB44" i="1"/>
  <c r="BB45" i="1"/>
  <c r="BB46" i="1"/>
  <c r="AZ49" i="1"/>
  <c r="AZ50" i="1"/>
  <c r="AZ51" i="1"/>
  <c r="AZ52" i="1"/>
  <c r="AZ53" i="1"/>
  <c r="AZ54" i="1"/>
  <c r="BB49" i="1"/>
  <c r="BB50" i="1"/>
  <c r="BB51" i="1"/>
  <c r="BB52" i="1"/>
  <c r="BB53" i="1"/>
  <c r="BB54" i="1"/>
  <c r="BD102" i="1"/>
  <c r="BD103" i="1"/>
  <c r="BD104" i="1"/>
  <c r="BD101" i="1"/>
  <c r="E81" i="1"/>
  <c r="G81" i="1"/>
  <c r="K81" i="1"/>
  <c r="M81" i="1"/>
  <c r="Q81" i="1"/>
  <c r="S81" i="1"/>
  <c r="W81" i="1"/>
  <c r="Y81" i="1"/>
  <c r="AC81" i="1"/>
  <c r="AE81" i="1"/>
  <c r="AI81" i="1"/>
  <c r="AK81" i="1"/>
  <c r="AO81" i="1"/>
  <c r="AQ81" i="1"/>
  <c r="AU81" i="1"/>
  <c r="AW81" i="1"/>
  <c r="BA81" i="1"/>
  <c r="BC81" i="1"/>
  <c r="BD81" i="1"/>
  <c r="BE81" i="1"/>
  <c r="E80" i="1"/>
  <c r="G80" i="1"/>
  <c r="K80" i="1"/>
  <c r="M80" i="1"/>
  <c r="Q80" i="1"/>
  <c r="S80" i="1"/>
  <c r="W80" i="1"/>
  <c r="Y80" i="1"/>
  <c r="AC80" i="1"/>
  <c r="AE80" i="1"/>
  <c r="AO80" i="1"/>
  <c r="AQ80" i="1"/>
  <c r="AU80" i="1"/>
  <c r="AW80" i="1"/>
  <c r="BA80" i="1"/>
  <c r="BC80" i="1"/>
  <c r="BD80" i="1"/>
  <c r="BE80" i="1"/>
  <c r="BD76" i="1"/>
  <c r="BD77" i="1"/>
  <c r="BD78" i="1"/>
  <c r="BD79" i="1"/>
  <c r="AQ71" i="1"/>
  <c r="AO71" i="1"/>
  <c r="AK72" i="1"/>
  <c r="AI72" i="1"/>
  <c r="AQ72" i="1"/>
  <c r="S68" i="1"/>
  <c r="W105" i="1"/>
  <c r="W106" i="1"/>
  <c r="W83" i="1"/>
  <c r="W84" i="1"/>
  <c r="W57" i="1"/>
  <c r="W128" i="1"/>
  <c r="W129" i="1"/>
  <c r="Y105" i="1"/>
  <c r="Y106" i="1"/>
  <c r="Y83" i="1"/>
  <c r="Y84" i="1"/>
  <c r="Y57" i="1"/>
  <c r="Y128" i="1"/>
  <c r="Y129" i="1"/>
  <c r="S83" i="1"/>
  <c r="S84" i="1"/>
  <c r="BE19" i="1"/>
  <c r="BD19" i="1"/>
  <c r="BA19" i="1"/>
  <c r="AW19" i="1"/>
  <c r="AU19" i="1"/>
  <c r="AQ19" i="1"/>
  <c r="AO19" i="1"/>
  <c r="AK19" i="1"/>
  <c r="AI19" i="1"/>
  <c r="AE19" i="1"/>
  <c r="AC19" i="1"/>
  <c r="Y19" i="1"/>
  <c r="W19" i="1"/>
  <c r="S19" i="1"/>
  <c r="Q19" i="1"/>
  <c r="M19" i="1"/>
  <c r="K19" i="1"/>
  <c r="G19" i="1"/>
  <c r="E19" i="1"/>
  <c r="BE18" i="1"/>
  <c r="BD18" i="1"/>
  <c r="BC18" i="1"/>
  <c r="BA18" i="1"/>
  <c r="AW18" i="1"/>
  <c r="AU18" i="1"/>
  <c r="AQ18" i="1"/>
  <c r="AO18" i="1"/>
  <c r="AK18" i="1"/>
  <c r="AI18" i="1"/>
  <c r="AE18" i="1"/>
  <c r="AC18" i="1"/>
  <c r="Y18" i="1"/>
  <c r="W18" i="1"/>
  <c r="S18" i="1"/>
  <c r="Q18" i="1"/>
  <c r="G18" i="1"/>
  <c r="E18" i="1"/>
  <c r="BD12" i="1"/>
  <c r="BD13" i="1"/>
  <c r="BD14" i="1"/>
  <c r="BD15" i="1"/>
  <c r="BD16" i="1"/>
  <c r="BD17" i="1"/>
  <c r="Q23" i="1"/>
  <c r="S23" i="1"/>
  <c r="W23" i="1"/>
  <c r="Y23" i="1"/>
  <c r="AC23" i="1"/>
  <c r="AE23" i="1"/>
  <c r="AI23" i="1"/>
  <c r="AK23" i="1"/>
  <c r="AO23" i="1"/>
  <c r="AQ23" i="1"/>
  <c r="AU23" i="1"/>
  <c r="AW23" i="1"/>
  <c r="BA23" i="1"/>
  <c r="BC23" i="1"/>
  <c r="BD23" i="1"/>
  <c r="BE23" i="1"/>
  <c r="Q105" i="1"/>
  <c r="Q106" i="1"/>
  <c r="Q83" i="1"/>
  <c r="Q84" i="1"/>
  <c r="Q56" i="1"/>
  <c r="Q57" i="1"/>
  <c r="S105" i="1"/>
  <c r="S106" i="1"/>
  <c r="S57" i="1"/>
  <c r="Y63" i="1"/>
  <c r="W63" i="1"/>
  <c r="S61" i="1"/>
  <c r="Q61" i="1"/>
  <c r="S63" i="1"/>
  <c r="Q63" i="1"/>
  <c r="M61" i="1"/>
  <c r="K61" i="1"/>
  <c r="G53" i="1"/>
  <c r="G49" i="1"/>
  <c r="G50" i="1"/>
  <c r="G51" i="1"/>
  <c r="G52" i="1"/>
  <c r="G54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0" i="1"/>
  <c r="G41" i="1"/>
  <c r="G42" i="1"/>
  <c r="G43" i="1"/>
  <c r="G44" i="1"/>
  <c r="G45" i="1"/>
  <c r="G46" i="1"/>
  <c r="G105" i="1"/>
  <c r="G106" i="1"/>
  <c r="G83" i="1"/>
  <c r="G84" i="1"/>
  <c r="E55" i="1"/>
  <c r="E47" i="1"/>
  <c r="E38" i="1"/>
  <c r="D56" i="1"/>
  <c r="D57" i="1"/>
  <c r="D105" i="1"/>
  <c r="D106" i="1"/>
  <c r="D83" i="1"/>
  <c r="D84" i="1"/>
  <c r="D128" i="1"/>
  <c r="D129" i="1"/>
  <c r="E12" i="1"/>
  <c r="AO12" i="1"/>
  <c r="AQ12" i="1"/>
  <c r="AU12" i="1"/>
  <c r="AW12" i="1"/>
  <c r="AO13" i="1"/>
  <c r="AQ13" i="1"/>
  <c r="AU13" i="1"/>
  <c r="AW13" i="1"/>
  <c r="AO14" i="1"/>
  <c r="AQ14" i="1"/>
  <c r="AU14" i="1"/>
  <c r="AW14" i="1"/>
  <c r="AO15" i="1"/>
  <c r="AQ15" i="1"/>
  <c r="AU15" i="1"/>
  <c r="AW15" i="1"/>
  <c r="AO16" i="1"/>
  <c r="AQ16" i="1"/>
  <c r="AU16" i="1"/>
  <c r="AW16" i="1"/>
  <c r="E105" i="1"/>
  <c r="E106" i="1"/>
  <c r="E83" i="1"/>
  <c r="E84" i="1"/>
  <c r="AQ60" i="1"/>
  <c r="AQ62" i="1"/>
  <c r="AQ63" i="1"/>
  <c r="AQ64" i="1"/>
  <c r="AQ65" i="1"/>
  <c r="AQ61" i="1"/>
  <c r="AQ66" i="1"/>
  <c r="AQ67" i="1"/>
  <c r="AQ73" i="1"/>
  <c r="AQ76" i="1"/>
  <c r="AQ77" i="1"/>
  <c r="AQ78" i="1"/>
  <c r="AQ79" i="1"/>
  <c r="AQ101" i="1"/>
  <c r="AQ102" i="1"/>
  <c r="AQ103" i="1"/>
  <c r="AQ104" i="1"/>
  <c r="AE78" i="1"/>
  <c r="AC78" i="1"/>
  <c r="Y78" i="1"/>
  <c r="W78" i="1"/>
  <c r="AI78" i="1"/>
  <c r="AK78" i="1"/>
  <c r="BD60" i="1"/>
  <c r="BD61" i="1"/>
  <c r="BD62" i="1"/>
  <c r="BD63" i="1"/>
  <c r="BD64" i="1"/>
  <c r="BD65" i="1"/>
  <c r="BD66" i="1"/>
  <c r="BD67" i="1"/>
  <c r="BD71" i="1"/>
  <c r="BD68" i="1"/>
  <c r="BD69" i="1"/>
  <c r="BD70" i="1"/>
  <c r="BD72" i="1"/>
  <c r="BD73" i="1"/>
  <c r="K105" i="1"/>
  <c r="K106" i="1"/>
  <c r="K83" i="1"/>
  <c r="K84" i="1"/>
  <c r="K56" i="1"/>
  <c r="K57" i="1"/>
  <c r="M105" i="1"/>
  <c r="M106" i="1"/>
  <c r="M83" i="1"/>
  <c r="M84" i="1"/>
  <c r="M56" i="1"/>
  <c r="M57" i="1"/>
  <c r="E45" i="1"/>
  <c r="BE49" i="1"/>
  <c r="BD49" i="1"/>
  <c r="BC49" i="1"/>
  <c r="BA49" i="1"/>
  <c r="AW49" i="1"/>
  <c r="AU49" i="1"/>
  <c r="AQ49" i="1"/>
  <c r="AO49" i="1"/>
  <c r="AK49" i="1"/>
  <c r="AI49" i="1"/>
  <c r="AE49" i="1"/>
  <c r="AC49" i="1"/>
  <c r="Y49" i="1"/>
  <c r="W49" i="1"/>
  <c r="S49" i="1"/>
  <c r="Q49" i="1"/>
  <c r="M49" i="1"/>
  <c r="K49" i="1"/>
  <c r="E49" i="1"/>
  <c r="BE50" i="1"/>
  <c r="BD50" i="1"/>
  <c r="BC50" i="1"/>
  <c r="BA50" i="1"/>
  <c r="AW50" i="1"/>
  <c r="AU50" i="1"/>
  <c r="AQ50" i="1"/>
  <c r="AO50" i="1"/>
  <c r="AK50" i="1"/>
  <c r="AI50" i="1"/>
  <c r="AE50" i="1"/>
  <c r="AC50" i="1"/>
  <c r="Y50" i="1"/>
  <c r="W50" i="1"/>
  <c r="S50" i="1"/>
  <c r="Q50" i="1"/>
  <c r="M50" i="1"/>
  <c r="K50" i="1"/>
  <c r="E50" i="1"/>
  <c r="D55" i="1"/>
  <c r="Y53" i="1"/>
  <c r="W53" i="1"/>
  <c r="Y54" i="1"/>
  <c r="W54" i="1"/>
  <c r="AI12" i="1"/>
  <c r="AK12" i="1"/>
  <c r="AI13" i="1"/>
  <c r="AK13" i="1"/>
  <c r="AI14" i="1"/>
  <c r="AK14" i="1"/>
  <c r="AI15" i="1"/>
  <c r="AK15" i="1"/>
  <c r="AI16" i="1"/>
  <c r="AK16" i="1"/>
  <c r="AC12" i="1"/>
  <c r="AE12" i="1"/>
  <c r="AC13" i="1"/>
  <c r="AE13" i="1"/>
  <c r="AC14" i="1"/>
  <c r="AE14" i="1"/>
  <c r="AC15" i="1"/>
  <c r="AE15" i="1"/>
  <c r="AC16" i="1"/>
  <c r="AE16" i="1"/>
  <c r="BE53" i="1"/>
  <c r="BD53" i="1"/>
  <c r="BC53" i="1"/>
  <c r="BA53" i="1"/>
  <c r="E54" i="1"/>
  <c r="E51" i="1"/>
  <c r="E52" i="1"/>
  <c r="E53" i="1"/>
  <c r="I38" i="1"/>
  <c r="I47" i="1"/>
  <c r="I55" i="1"/>
  <c r="I56" i="1"/>
  <c r="I57" i="1"/>
  <c r="I74" i="1"/>
  <c r="I82" i="1"/>
  <c r="I83" i="1"/>
  <c r="I84" i="1"/>
  <c r="I105" i="1"/>
  <c r="I106" i="1"/>
  <c r="I128" i="1"/>
  <c r="O38" i="1"/>
  <c r="O47" i="1"/>
  <c r="O55" i="1"/>
  <c r="O56" i="1"/>
  <c r="O57" i="1"/>
  <c r="O74" i="1"/>
  <c r="O82" i="1"/>
  <c r="O83" i="1"/>
  <c r="O84" i="1"/>
  <c r="O105" i="1"/>
  <c r="O106" i="1"/>
  <c r="O128" i="1"/>
  <c r="O129" i="1"/>
  <c r="U38" i="1"/>
  <c r="U47" i="1"/>
  <c r="U55" i="1"/>
  <c r="U57" i="1"/>
  <c r="U74" i="1"/>
  <c r="U82" i="1"/>
  <c r="U83" i="1"/>
  <c r="U84" i="1"/>
  <c r="U105" i="1"/>
  <c r="U106" i="1"/>
  <c r="U128" i="1"/>
  <c r="U129" i="1"/>
  <c r="AA38" i="1"/>
  <c r="AA47" i="1"/>
  <c r="AA55" i="1"/>
  <c r="AA57" i="1"/>
  <c r="AA74" i="1"/>
  <c r="AA82" i="1"/>
  <c r="AA83" i="1"/>
  <c r="AA84" i="1"/>
  <c r="AA105" i="1"/>
  <c r="AA106" i="1"/>
  <c r="AA128" i="1"/>
  <c r="AG38" i="1"/>
  <c r="AG47" i="1"/>
  <c r="AG55" i="1"/>
  <c r="AG56" i="1"/>
  <c r="AG57" i="1"/>
  <c r="AG74" i="1"/>
  <c r="AG82" i="1"/>
  <c r="AG83" i="1"/>
  <c r="AG84" i="1"/>
  <c r="AG105" i="1"/>
  <c r="AG106" i="1"/>
  <c r="AG128" i="1"/>
  <c r="AG129" i="1"/>
  <c r="AM38" i="1"/>
  <c r="AM47" i="1"/>
  <c r="AM55" i="1"/>
  <c r="AM56" i="1"/>
  <c r="AM57" i="1"/>
  <c r="AM74" i="1"/>
  <c r="AM82" i="1"/>
  <c r="AM83" i="1"/>
  <c r="AM84" i="1"/>
  <c r="AM105" i="1"/>
  <c r="AM106" i="1"/>
  <c r="AM128" i="1"/>
  <c r="AM129" i="1"/>
  <c r="AS38" i="1"/>
  <c r="AS47" i="1"/>
  <c r="AS55" i="1"/>
  <c r="AS56" i="1"/>
  <c r="AS57" i="1"/>
  <c r="AS74" i="1"/>
  <c r="AS82" i="1"/>
  <c r="AS83" i="1"/>
  <c r="AS84" i="1"/>
  <c r="AS105" i="1"/>
  <c r="AS106" i="1"/>
  <c r="AS128" i="1"/>
  <c r="AS129" i="1"/>
  <c r="AY38" i="1"/>
  <c r="AY47" i="1"/>
  <c r="AY55" i="1"/>
  <c r="AY56" i="1"/>
  <c r="AY57" i="1"/>
  <c r="AY74" i="1"/>
  <c r="AY82" i="1"/>
  <c r="AY83" i="1"/>
  <c r="AY84" i="1"/>
  <c r="AY105" i="1"/>
  <c r="AY106" i="1"/>
  <c r="AY128" i="1"/>
  <c r="E128" i="1"/>
  <c r="E129" i="1"/>
  <c r="G128" i="1"/>
  <c r="G129" i="1"/>
  <c r="Q128" i="1"/>
  <c r="Q129" i="1"/>
  <c r="S128" i="1"/>
  <c r="S129" i="1"/>
  <c r="AC105" i="1"/>
  <c r="AC106" i="1"/>
  <c r="AC83" i="1"/>
  <c r="AC84" i="1"/>
  <c r="AC56" i="1"/>
  <c r="AC57" i="1"/>
  <c r="AC128" i="1"/>
  <c r="AC129" i="1"/>
  <c r="AE105" i="1"/>
  <c r="AE106" i="1"/>
  <c r="AE83" i="1"/>
  <c r="AE84" i="1"/>
  <c r="AE56" i="1"/>
  <c r="AE57" i="1"/>
  <c r="AE128" i="1"/>
  <c r="AE129" i="1"/>
  <c r="AI105" i="1"/>
  <c r="AI106" i="1"/>
  <c r="AI83" i="1"/>
  <c r="AI84" i="1"/>
  <c r="AI56" i="1"/>
  <c r="AI57" i="1"/>
  <c r="AI128" i="1"/>
  <c r="AI129" i="1"/>
  <c r="AK105" i="1"/>
  <c r="AK106" i="1"/>
  <c r="AK83" i="1"/>
  <c r="AK84" i="1"/>
  <c r="AK56" i="1"/>
  <c r="AK57" i="1"/>
  <c r="AK128" i="1"/>
  <c r="AK129" i="1"/>
  <c r="AO105" i="1"/>
  <c r="AO106" i="1"/>
  <c r="AO83" i="1"/>
  <c r="AO84" i="1"/>
  <c r="AO56" i="1"/>
  <c r="AO57" i="1"/>
  <c r="AO128" i="1"/>
  <c r="AO129" i="1"/>
  <c r="AQ56" i="1"/>
  <c r="AQ57" i="1"/>
  <c r="AQ128" i="1"/>
  <c r="AQ129" i="1"/>
  <c r="AU105" i="1"/>
  <c r="AU106" i="1"/>
  <c r="AU83" i="1"/>
  <c r="AU84" i="1"/>
  <c r="AU56" i="1"/>
  <c r="AU57" i="1"/>
  <c r="AU128" i="1"/>
  <c r="AU129" i="1"/>
  <c r="AW105" i="1"/>
  <c r="AW106" i="1"/>
  <c r="AW83" i="1"/>
  <c r="AW84" i="1"/>
  <c r="AW56" i="1"/>
  <c r="AW57" i="1"/>
  <c r="AW128" i="1"/>
  <c r="AW129" i="1"/>
  <c r="AV105" i="1"/>
  <c r="AV106" i="1"/>
  <c r="AV83" i="1"/>
  <c r="AV84" i="1"/>
  <c r="AV56" i="1"/>
  <c r="AV57" i="1"/>
  <c r="AV128" i="1"/>
  <c r="AV129" i="1"/>
  <c r="AT105" i="1"/>
  <c r="AT106" i="1"/>
  <c r="AT83" i="1"/>
  <c r="AT84" i="1"/>
  <c r="AT56" i="1"/>
  <c r="AT57" i="1"/>
  <c r="AT128" i="1"/>
  <c r="AT129" i="1"/>
  <c r="AP105" i="1"/>
  <c r="AP106" i="1"/>
  <c r="AP83" i="1"/>
  <c r="AP84" i="1"/>
  <c r="AP56" i="1"/>
  <c r="AP57" i="1"/>
  <c r="AP128" i="1"/>
  <c r="AP129" i="1"/>
  <c r="AN105" i="1"/>
  <c r="AN106" i="1"/>
  <c r="AN83" i="1"/>
  <c r="AN84" i="1"/>
  <c r="AN56" i="1"/>
  <c r="AN57" i="1"/>
  <c r="AN128" i="1"/>
  <c r="AN129" i="1"/>
  <c r="AJ105" i="1"/>
  <c r="AJ106" i="1"/>
  <c r="AJ83" i="1"/>
  <c r="AJ84" i="1"/>
  <c r="AJ56" i="1"/>
  <c r="AJ57" i="1"/>
  <c r="AJ128" i="1"/>
  <c r="AJ129" i="1"/>
  <c r="AH105" i="1"/>
  <c r="AH106" i="1"/>
  <c r="AH83" i="1"/>
  <c r="AH84" i="1"/>
  <c r="AH56" i="1"/>
  <c r="AH57" i="1"/>
  <c r="AH128" i="1"/>
  <c r="AH129" i="1"/>
  <c r="AD105" i="1"/>
  <c r="AD106" i="1"/>
  <c r="AD83" i="1"/>
  <c r="AD84" i="1"/>
  <c r="AD56" i="1"/>
  <c r="AD57" i="1"/>
  <c r="AD128" i="1"/>
  <c r="AD129" i="1"/>
  <c r="AB105" i="1"/>
  <c r="AB106" i="1"/>
  <c r="AB83" i="1"/>
  <c r="AB84" i="1"/>
  <c r="AB56" i="1"/>
  <c r="AB57" i="1"/>
  <c r="AB128" i="1"/>
  <c r="AB129" i="1"/>
  <c r="X105" i="1"/>
  <c r="X106" i="1"/>
  <c r="X83" i="1"/>
  <c r="X84" i="1"/>
  <c r="X57" i="1"/>
  <c r="X128" i="1"/>
  <c r="X129" i="1"/>
  <c r="V105" i="1"/>
  <c r="V106" i="1"/>
  <c r="V83" i="1"/>
  <c r="V84" i="1"/>
  <c r="V57" i="1"/>
  <c r="V128" i="1"/>
  <c r="V129" i="1"/>
  <c r="R105" i="1"/>
  <c r="R106" i="1"/>
  <c r="R83" i="1"/>
  <c r="R84" i="1"/>
  <c r="R56" i="1"/>
  <c r="R57" i="1"/>
  <c r="R128" i="1"/>
  <c r="R129" i="1"/>
  <c r="P105" i="1"/>
  <c r="P106" i="1"/>
  <c r="P83" i="1"/>
  <c r="P84" i="1"/>
  <c r="P56" i="1"/>
  <c r="P57" i="1"/>
  <c r="P128" i="1"/>
  <c r="P129" i="1"/>
  <c r="L105" i="1"/>
  <c r="L106" i="1"/>
  <c r="L83" i="1"/>
  <c r="L84" i="1"/>
  <c r="L56" i="1"/>
  <c r="L57" i="1"/>
  <c r="L128" i="1"/>
  <c r="L129" i="1"/>
  <c r="J105" i="1"/>
  <c r="J106" i="1"/>
  <c r="J83" i="1"/>
  <c r="J84" i="1"/>
  <c r="J56" i="1"/>
  <c r="J57" i="1"/>
  <c r="J128" i="1"/>
  <c r="J129" i="1"/>
  <c r="F105" i="1"/>
  <c r="F106" i="1"/>
  <c r="F83" i="1"/>
  <c r="F84" i="1"/>
  <c r="F56" i="1"/>
  <c r="F57" i="1"/>
  <c r="F128" i="1"/>
  <c r="F129" i="1"/>
  <c r="AX129" i="1"/>
  <c r="AR129" i="1"/>
  <c r="AL129" i="1"/>
  <c r="AF129" i="1"/>
  <c r="Z129" i="1"/>
  <c r="T129" i="1"/>
  <c r="N129" i="1"/>
  <c r="H129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40" i="1"/>
  <c r="BD41" i="1"/>
  <c r="BD42" i="1"/>
  <c r="BD43" i="1"/>
  <c r="BD44" i="1"/>
  <c r="BD45" i="1"/>
  <c r="BD46" i="1"/>
  <c r="BD54" i="1"/>
  <c r="BD51" i="1"/>
  <c r="BD52" i="1"/>
  <c r="AX105" i="1"/>
  <c r="AX106" i="1"/>
  <c r="AX83" i="1"/>
  <c r="AX84" i="1"/>
  <c r="AX56" i="1"/>
  <c r="AX57" i="1"/>
  <c r="AR105" i="1"/>
  <c r="AR106" i="1"/>
  <c r="AR83" i="1"/>
  <c r="AR84" i="1"/>
  <c r="AR56" i="1"/>
  <c r="AR57" i="1"/>
  <c r="AL105" i="1"/>
  <c r="AL106" i="1"/>
  <c r="AL83" i="1"/>
  <c r="AL84" i="1"/>
  <c r="AL56" i="1"/>
  <c r="AL57" i="1"/>
  <c r="AF105" i="1"/>
  <c r="AF106" i="1"/>
  <c r="AF83" i="1"/>
  <c r="AF84" i="1"/>
  <c r="AF56" i="1"/>
  <c r="AF57" i="1"/>
  <c r="Z105" i="1"/>
  <c r="Z106" i="1"/>
  <c r="Z83" i="1"/>
  <c r="Z84" i="1"/>
  <c r="Z57" i="1"/>
  <c r="T105" i="1"/>
  <c r="T106" i="1"/>
  <c r="T83" i="1"/>
  <c r="T84" i="1"/>
  <c r="T57" i="1"/>
  <c r="N105" i="1"/>
  <c r="N106" i="1"/>
  <c r="N83" i="1"/>
  <c r="N84" i="1"/>
  <c r="N56" i="1"/>
  <c r="N57" i="1"/>
  <c r="H105" i="1"/>
  <c r="H106" i="1"/>
  <c r="H83" i="1"/>
  <c r="H84" i="1"/>
  <c r="H56" i="1"/>
  <c r="H57" i="1"/>
  <c r="BE104" i="1"/>
  <c r="BC104" i="1"/>
  <c r="BA104" i="1"/>
  <c r="AW104" i="1"/>
  <c r="AU104" i="1"/>
  <c r="AO104" i="1"/>
  <c r="AK104" i="1"/>
  <c r="AI104" i="1"/>
  <c r="AE104" i="1"/>
  <c r="AC104" i="1"/>
  <c r="Y104" i="1"/>
  <c r="W104" i="1"/>
  <c r="S104" i="1"/>
  <c r="Q104" i="1"/>
  <c r="M104" i="1"/>
  <c r="K104" i="1"/>
  <c r="G104" i="1"/>
  <c r="E104" i="1"/>
  <c r="BE103" i="1"/>
  <c r="BC103" i="1"/>
  <c r="BA103" i="1"/>
  <c r="AW103" i="1"/>
  <c r="AU103" i="1"/>
  <c r="AO103" i="1"/>
  <c r="AK103" i="1"/>
  <c r="AI103" i="1"/>
  <c r="AE103" i="1"/>
  <c r="AC103" i="1"/>
  <c r="Y103" i="1"/>
  <c r="W103" i="1"/>
  <c r="S103" i="1"/>
  <c r="Q103" i="1"/>
  <c r="M103" i="1"/>
  <c r="K103" i="1"/>
  <c r="G103" i="1"/>
  <c r="E103" i="1"/>
  <c r="BE102" i="1"/>
  <c r="BC102" i="1"/>
  <c r="BA102" i="1"/>
  <c r="AW102" i="1"/>
  <c r="AU102" i="1"/>
  <c r="AO102" i="1"/>
  <c r="AK102" i="1"/>
  <c r="AI102" i="1"/>
  <c r="AE102" i="1"/>
  <c r="AC102" i="1"/>
  <c r="Y102" i="1"/>
  <c r="W102" i="1"/>
  <c r="S102" i="1"/>
  <c r="Q102" i="1"/>
  <c r="M102" i="1"/>
  <c r="K102" i="1"/>
  <c r="G102" i="1"/>
  <c r="E102" i="1"/>
  <c r="BE101" i="1"/>
  <c r="BC101" i="1"/>
  <c r="BA101" i="1"/>
  <c r="AW101" i="1"/>
  <c r="AU101" i="1"/>
  <c r="AO101" i="1"/>
  <c r="AK101" i="1"/>
  <c r="AI101" i="1"/>
  <c r="AE101" i="1"/>
  <c r="AC101" i="1"/>
  <c r="Y101" i="1"/>
  <c r="W101" i="1"/>
  <c r="S101" i="1"/>
  <c r="Q101" i="1"/>
  <c r="M101" i="1"/>
  <c r="K101" i="1"/>
  <c r="G101" i="1"/>
  <c r="E101" i="1"/>
  <c r="AX82" i="1"/>
  <c r="AW82" i="1"/>
  <c r="AV82" i="1"/>
  <c r="AU82" i="1"/>
  <c r="AT82" i="1"/>
  <c r="AR82" i="1"/>
  <c r="AP82" i="1"/>
  <c r="AO82" i="1"/>
  <c r="AN82" i="1"/>
  <c r="AL82" i="1"/>
  <c r="AK82" i="1"/>
  <c r="AJ82" i="1"/>
  <c r="AI82" i="1"/>
  <c r="AH82" i="1"/>
  <c r="AF82" i="1"/>
  <c r="AE82" i="1"/>
  <c r="AD82" i="1"/>
  <c r="AC82" i="1"/>
  <c r="AB82" i="1"/>
  <c r="Z82" i="1"/>
  <c r="Y82" i="1"/>
  <c r="X82" i="1"/>
  <c r="W82" i="1"/>
  <c r="V82" i="1"/>
  <c r="T82" i="1"/>
  <c r="S82" i="1"/>
  <c r="R82" i="1"/>
  <c r="Q82" i="1"/>
  <c r="P82" i="1"/>
  <c r="N82" i="1"/>
  <c r="M82" i="1"/>
  <c r="L82" i="1"/>
  <c r="K82" i="1"/>
  <c r="J82" i="1"/>
  <c r="H82" i="1"/>
  <c r="G82" i="1"/>
  <c r="F82" i="1"/>
  <c r="E82" i="1"/>
  <c r="D82" i="1"/>
  <c r="BE79" i="1"/>
  <c r="BC79" i="1"/>
  <c r="BA79" i="1"/>
  <c r="AW79" i="1"/>
  <c r="AU79" i="1"/>
  <c r="AO79" i="1"/>
  <c r="AK79" i="1"/>
  <c r="AI79" i="1"/>
  <c r="AE79" i="1"/>
  <c r="AC79" i="1"/>
  <c r="Y79" i="1"/>
  <c r="W79" i="1"/>
  <c r="S79" i="1"/>
  <c r="Q79" i="1"/>
  <c r="M79" i="1"/>
  <c r="K79" i="1"/>
  <c r="G79" i="1"/>
  <c r="E79" i="1"/>
  <c r="BE78" i="1"/>
  <c r="BC78" i="1"/>
  <c r="BA78" i="1"/>
  <c r="AW78" i="1"/>
  <c r="AU78" i="1"/>
  <c r="AO78" i="1"/>
  <c r="S78" i="1"/>
  <c r="Q78" i="1"/>
  <c r="M78" i="1"/>
  <c r="K78" i="1"/>
  <c r="G78" i="1"/>
  <c r="E78" i="1"/>
  <c r="BE77" i="1"/>
  <c r="BC77" i="1"/>
  <c r="BA77" i="1"/>
  <c r="AW77" i="1"/>
  <c r="AU77" i="1"/>
  <c r="AO77" i="1"/>
  <c r="AK77" i="1"/>
  <c r="AI77" i="1"/>
  <c r="AE77" i="1"/>
  <c r="AC77" i="1"/>
  <c r="Y77" i="1"/>
  <c r="W77" i="1"/>
  <c r="S77" i="1"/>
  <c r="Q77" i="1"/>
  <c r="M77" i="1"/>
  <c r="K77" i="1"/>
  <c r="G77" i="1"/>
  <c r="E77" i="1"/>
  <c r="BE76" i="1"/>
  <c r="BC76" i="1"/>
  <c r="BA76" i="1"/>
  <c r="AW76" i="1"/>
  <c r="AU76" i="1"/>
  <c r="AO76" i="1"/>
  <c r="AK76" i="1"/>
  <c r="AI76" i="1"/>
  <c r="AE76" i="1"/>
  <c r="AC76" i="1"/>
  <c r="Y76" i="1"/>
  <c r="W76" i="1"/>
  <c r="S76" i="1"/>
  <c r="Q76" i="1"/>
  <c r="M76" i="1"/>
  <c r="K76" i="1"/>
  <c r="G76" i="1"/>
  <c r="E76" i="1"/>
  <c r="AX74" i="1"/>
  <c r="AW74" i="1"/>
  <c r="AV74" i="1"/>
  <c r="AU74" i="1"/>
  <c r="AT74" i="1"/>
  <c r="AR74" i="1"/>
  <c r="AP74" i="1"/>
  <c r="AO74" i="1"/>
  <c r="AN74" i="1"/>
  <c r="AL74" i="1"/>
  <c r="AK74" i="1"/>
  <c r="AJ74" i="1"/>
  <c r="AI74" i="1"/>
  <c r="AH74" i="1"/>
  <c r="AF74" i="1"/>
  <c r="AE74" i="1"/>
  <c r="AD74" i="1"/>
  <c r="AC74" i="1"/>
  <c r="AB74" i="1"/>
  <c r="Z74" i="1"/>
  <c r="Y74" i="1"/>
  <c r="X74" i="1"/>
  <c r="W74" i="1"/>
  <c r="V74" i="1"/>
  <c r="T74" i="1"/>
  <c r="S74" i="1"/>
  <c r="R74" i="1"/>
  <c r="Q74" i="1"/>
  <c r="P74" i="1"/>
  <c r="N74" i="1"/>
  <c r="M74" i="1"/>
  <c r="L74" i="1"/>
  <c r="K74" i="1"/>
  <c r="J74" i="1"/>
  <c r="H74" i="1"/>
  <c r="G74" i="1"/>
  <c r="F74" i="1"/>
  <c r="E74" i="1"/>
  <c r="D74" i="1"/>
  <c r="BE73" i="1"/>
  <c r="BC73" i="1"/>
  <c r="BA73" i="1"/>
  <c r="AW73" i="1"/>
  <c r="AU73" i="1"/>
  <c r="AO73" i="1"/>
  <c r="AK73" i="1"/>
  <c r="AI73" i="1"/>
  <c r="AE73" i="1"/>
  <c r="AC73" i="1"/>
  <c r="Y73" i="1"/>
  <c r="W73" i="1"/>
  <c r="S73" i="1"/>
  <c r="Q73" i="1"/>
  <c r="M73" i="1"/>
  <c r="K73" i="1"/>
  <c r="G73" i="1"/>
  <c r="E73" i="1"/>
  <c r="BE72" i="1"/>
  <c r="BC72" i="1"/>
  <c r="BA72" i="1"/>
  <c r="AO72" i="1"/>
  <c r="AE72" i="1"/>
  <c r="AC72" i="1"/>
  <c r="Y72" i="1"/>
  <c r="W72" i="1"/>
  <c r="S72" i="1"/>
  <c r="Q72" i="1"/>
  <c r="M72" i="1"/>
  <c r="K72" i="1"/>
  <c r="G72" i="1"/>
  <c r="E72" i="1"/>
  <c r="BE70" i="1"/>
  <c r="BC70" i="1"/>
  <c r="BA70" i="1"/>
  <c r="AK70" i="1"/>
  <c r="AI70" i="1"/>
  <c r="AE70" i="1"/>
  <c r="AC70" i="1"/>
  <c r="Y70" i="1"/>
  <c r="W70" i="1"/>
  <c r="S70" i="1"/>
  <c r="Q70" i="1"/>
  <c r="M70" i="1"/>
  <c r="K70" i="1"/>
  <c r="G70" i="1"/>
  <c r="E70" i="1"/>
  <c r="BE69" i="1"/>
  <c r="BC69" i="1"/>
  <c r="BA69" i="1"/>
  <c r="AK69" i="1"/>
  <c r="AI69" i="1"/>
  <c r="AE69" i="1"/>
  <c r="AC69" i="1"/>
  <c r="Y69" i="1"/>
  <c r="W69" i="1"/>
  <c r="S69" i="1"/>
  <c r="Q69" i="1"/>
  <c r="M69" i="1"/>
  <c r="K69" i="1"/>
  <c r="G69" i="1"/>
  <c r="E69" i="1"/>
  <c r="BE68" i="1"/>
  <c r="BC68" i="1"/>
  <c r="BA68" i="1"/>
  <c r="AK68" i="1"/>
  <c r="AI68" i="1"/>
  <c r="AE68" i="1"/>
  <c r="AC68" i="1"/>
  <c r="Y68" i="1"/>
  <c r="W68" i="1"/>
  <c r="Q68" i="1"/>
  <c r="M68" i="1"/>
  <c r="K68" i="1"/>
  <c r="G68" i="1"/>
  <c r="E68" i="1"/>
  <c r="BE71" i="1"/>
  <c r="BC71" i="1"/>
  <c r="BA71" i="1"/>
  <c r="AK71" i="1"/>
  <c r="AI71" i="1"/>
  <c r="AE71" i="1"/>
  <c r="AC71" i="1"/>
  <c r="Y71" i="1"/>
  <c r="W71" i="1"/>
  <c r="S71" i="1"/>
  <c r="Q71" i="1"/>
  <c r="M71" i="1"/>
  <c r="K71" i="1"/>
  <c r="G71" i="1"/>
  <c r="E71" i="1"/>
  <c r="BE67" i="1"/>
  <c r="BC67" i="1"/>
  <c r="BA67" i="1"/>
  <c r="AW67" i="1"/>
  <c r="AU67" i="1"/>
  <c r="AO67" i="1"/>
  <c r="AK67" i="1"/>
  <c r="AI67" i="1"/>
  <c r="AE67" i="1"/>
  <c r="AC67" i="1"/>
  <c r="Y67" i="1"/>
  <c r="W67" i="1"/>
  <c r="S67" i="1"/>
  <c r="Q67" i="1"/>
  <c r="M67" i="1"/>
  <c r="K67" i="1"/>
  <c r="G67" i="1"/>
  <c r="E67" i="1"/>
  <c r="BE66" i="1"/>
  <c r="BC66" i="1"/>
  <c r="BA66" i="1"/>
  <c r="AW66" i="1"/>
  <c r="AU66" i="1"/>
  <c r="AO66" i="1"/>
  <c r="AK66" i="1"/>
  <c r="AI66" i="1"/>
  <c r="AE66" i="1"/>
  <c r="AC66" i="1"/>
  <c r="Y66" i="1"/>
  <c r="W66" i="1"/>
  <c r="S66" i="1"/>
  <c r="Q66" i="1"/>
  <c r="M66" i="1"/>
  <c r="K66" i="1"/>
  <c r="G66" i="1"/>
  <c r="E66" i="1"/>
  <c r="BE65" i="1"/>
  <c r="BC65" i="1"/>
  <c r="BA65" i="1"/>
  <c r="AW65" i="1"/>
  <c r="AU65" i="1"/>
  <c r="AO65" i="1"/>
  <c r="AK65" i="1"/>
  <c r="AI65" i="1"/>
  <c r="AE65" i="1"/>
  <c r="AC65" i="1"/>
  <c r="Y65" i="1"/>
  <c r="W65" i="1"/>
  <c r="S65" i="1"/>
  <c r="Q65" i="1"/>
  <c r="M65" i="1"/>
  <c r="K65" i="1"/>
  <c r="G65" i="1"/>
  <c r="E65" i="1"/>
  <c r="BE64" i="1"/>
  <c r="BC64" i="1"/>
  <c r="BA64" i="1"/>
  <c r="AW64" i="1"/>
  <c r="AU64" i="1"/>
  <c r="AO64" i="1"/>
  <c r="AK64" i="1"/>
  <c r="AI64" i="1"/>
  <c r="AE64" i="1"/>
  <c r="AC64" i="1"/>
  <c r="Y64" i="1"/>
  <c r="W64" i="1"/>
  <c r="S64" i="1"/>
  <c r="Q64" i="1"/>
  <c r="G64" i="1"/>
  <c r="E64" i="1"/>
  <c r="BE63" i="1"/>
  <c r="BC63" i="1"/>
  <c r="BA63" i="1"/>
  <c r="AW63" i="1"/>
  <c r="AU63" i="1"/>
  <c r="AO63" i="1"/>
  <c r="AK63" i="1"/>
  <c r="AI63" i="1"/>
  <c r="AE63" i="1"/>
  <c r="AC63" i="1"/>
  <c r="M63" i="1"/>
  <c r="K63" i="1"/>
  <c r="G63" i="1"/>
  <c r="E63" i="1"/>
  <c r="BE62" i="1"/>
  <c r="BC62" i="1"/>
  <c r="BA62" i="1"/>
  <c r="AW62" i="1"/>
  <c r="AU62" i="1"/>
  <c r="AO62" i="1"/>
  <c r="AK62" i="1"/>
  <c r="AI62" i="1"/>
  <c r="AE62" i="1"/>
  <c r="AC62" i="1"/>
  <c r="Y62" i="1"/>
  <c r="W62" i="1"/>
  <c r="S62" i="1"/>
  <c r="Q62" i="1"/>
  <c r="M62" i="1"/>
  <c r="K62" i="1"/>
  <c r="G62" i="1"/>
  <c r="E62" i="1"/>
  <c r="BE61" i="1"/>
  <c r="BC61" i="1"/>
  <c r="BA61" i="1"/>
  <c r="AW61" i="1"/>
  <c r="AU61" i="1"/>
  <c r="AO61" i="1"/>
  <c r="AK61" i="1"/>
  <c r="AI61" i="1"/>
  <c r="AE61" i="1"/>
  <c r="AC61" i="1"/>
  <c r="Y61" i="1"/>
  <c r="W61" i="1"/>
  <c r="G61" i="1"/>
  <c r="E61" i="1"/>
  <c r="BE60" i="1"/>
  <c r="BC60" i="1"/>
  <c r="BA60" i="1"/>
  <c r="AW60" i="1"/>
  <c r="AU60" i="1"/>
  <c r="AO60" i="1"/>
  <c r="AK60" i="1"/>
  <c r="AI60" i="1"/>
  <c r="AE60" i="1"/>
  <c r="AC60" i="1"/>
  <c r="Y60" i="1"/>
  <c r="W60" i="1"/>
  <c r="S60" i="1"/>
  <c r="Q60" i="1"/>
  <c r="M60" i="1"/>
  <c r="K60" i="1"/>
  <c r="G60" i="1"/>
  <c r="E60" i="1"/>
  <c r="AX55" i="1"/>
  <c r="AW55" i="1"/>
  <c r="AV55" i="1"/>
  <c r="AU55" i="1"/>
  <c r="AT55" i="1"/>
  <c r="AR55" i="1"/>
  <c r="AQ55" i="1"/>
  <c r="AP55" i="1"/>
  <c r="AO55" i="1"/>
  <c r="AN55" i="1"/>
  <c r="AL55" i="1"/>
  <c r="AK55" i="1"/>
  <c r="AJ55" i="1"/>
  <c r="AI55" i="1"/>
  <c r="AH55" i="1"/>
  <c r="AF55" i="1"/>
  <c r="AE55" i="1"/>
  <c r="AD55" i="1"/>
  <c r="AC55" i="1"/>
  <c r="AB55" i="1"/>
  <c r="Z55" i="1"/>
  <c r="Y55" i="1"/>
  <c r="X55" i="1"/>
  <c r="W55" i="1"/>
  <c r="V55" i="1"/>
  <c r="T55" i="1"/>
  <c r="S55" i="1"/>
  <c r="R55" i="1"/>
  <c r="Q55" i="1"/>
  <c r="P55" i="1"/>
  <c r="N55" i="1"/>
  <c r="M55" i="1"/>
  <c r="L55" i="1"/>
  <c r="K55" i="1"/>
  <c r="J55" i="1"/>
  <c r="H55" i="1"/>
  <c r="F55" i="1"/>
  <c r="BE52" i="1"/>
  <c r="BC52" i="1"/>
  <c r="BA52" i="1"/>
  <c r="AW52" i="1"/>
  <c r="AU52" i="1"/>
  <c r="AQ52" i="1"/>
  <c r="AO52" i="1"/>
  <c r="AK52" i="1"/>
  <c r="AI52" i="1"/>
  <c r="AE52" i="1"/>
  <c r="AC52" i="1"/>
  <c r="Y52" i="1"/>
  <c r="W52" i="1"/>
  <c r="S52" i="1"/>
  <c r="Q52" i="1"/>
  <c r="M52" i="1"/>
  <c r="K52" i="1"/>
  <c r="BE51" i="1"/>
  <c r="BC51" i="1"/>
  <c r="BA51" i="1"/>
  <c r="AW51" i="1"/>
  <c r="AU51" i="1"/>
  <c r="AQ51" i="1"/>
  <c r="AO51" i="1"/>
  <c r="AK51" i="1"/>
  <c r="AI51" i="1"/>
  <c r="AE51" i="1"/>
  <c r="AC51" i="1"/>
  <c r="Y51" i="1"/>
  <c r="W51" i="1"/>
  <c r="S51" i="1"/>
  <c r="Q51" i="1"/>
  <c r="M51" i="1"/>
  <c r="K51" i="1"/>
  <c r="BE54" i="1"/>
  <c r="BC54" i="1"/>
  <c r="BA54" i="1"/>
  <c r="S54" i="1"/>
  <c r="Q54" i="1"/>
  <c r="M54" i="1"/>
  <c r="K54" i="1"/>
  <c r="AX47" i="1"/>
  <c r="AW47" i="1"/>
  <c r="AV47" i="1"/>
  <c r="AU47" i="1"/>
  <c r="AT47" i="1"/>
  <c r="AR47" i="1"/>
  <c r="AQ47" i="1"/>
  <c r="AP47" i="1"/>
  <c r="AO47" i="1"/>
  <c r="AN47" i="1"/>
  <c r="AL47" i="1"/>
  <c r="AK47" i="1"/>
  <c r="AJ47" i="1"/>
  <c r="AI47" i="1"/>
  <c r="AH47" i="1"/>
  <c r="AF47" i="1"/>
  <c r="AE47" i="1"/>
  <c r="AD47" i="1"/>
  <c r="AC47" i="1"/>
  <c r="AB47" i="1"/>
  <c r="Z47" i="1"/>
  <c r="Y47" i="1"/>
  <c r="X47" i="1"/>
  <c r="W47" i="1"/>
  <c r="V47" i="1"/>
  <c r="T47" i="1"/>
  <c r="S47" i="1"/>
  <c r="R47" i="1"/>
  <c r="Q47" i="1"/>
  <c r="P47" i="1"/>
  <c r="N47" i="1"/>
  <c r="M47" i="1"/>
  <c r="L47" i="1"/>
  <c r="K47" i="1"/>
  <c r="J47" i="1"/>
  <c r="H47" i="1"/>
  <c r="F47" i="1"/>
  <c r="D47" i="1"/>
  <c r="BE46" i="1"/>
  <c r="BC46" i="1"/>
  <c r="BA46" i="1"/>
  <c r="Y46" i="1"/>
  <c r="W46" i="1"/>
  <c r="S46" i="1"/>
  <c r="Q46" i="1"/>
  <c r="M46" i="1"/>
  <c r="K46" i="1"/>
  <c r="E46" i="1"/>
  <c r="BE45" i="1"/>
  <c r="BC45" i="1"/>
  <c r="BA45" i="1"/>
  <c r="AW45" i="1"/>
  <c r="AU45" i="1"/>
  <c r="AQ45" i="1"/>
  <c r="AO45" i="1"/>
  <c r="AK45" i="1"/>
  <c r="AI45" i="1"/>
  <c r="AE45" i="1"/>
  <c r="AC45" i="1"/>
  <c r="Y45" i="1"/>
  <c r="W45" i="1"/>
  <c r="S45" i="1"/>
  <c r="Q45" i="1"/>
  <c r="M45" i="1"/>
  <c r="K45" i="1"/>
  <c r="BE44" i="1"/>
  <c r="BC44" i="1"/>
  <c r="BA44" i="1"/>
  <c r="AW44" i="1"/>
  <c r="AU44" i="1"/>
  <c r="AQ44" i="1"/>
  <c r="AO44" i="1"/>
  <c r="AK44" i="1"/>
  <c r="AI44" i="1"/>
  <c r="AE44" i="1"/>
  <c r="AC44" i="1"/>
  <c r="Y44" i="1"/>
  <c r="W44" i="1"/>
  <c r="S44" i="1"/>
  <c r="Q44" i="1"/>
  <c r="K44" i="1"/>
  <c r="E44" i="1"/>
  <c r="BE43" i="1"/>
  <c r="BC43" i="1"/>
  <c r="BA43" i="1"/>
  <c r="S43" i="1"/>
  <c r="Q43" i="1"/>
  <c r="M43" i="1"/>
  <c r="K43" i="1"/>
  <c r="E43" i="1"/>
  <c r="BE42" i="1"/>
  <c r="BC42" i="1"/>
  <c r="BA42" i="1"/>
  <c r="AW42" i="1"/>
  <c r="AU42" i="1"/>
  <c r="AQ42" i="1"/>
  <c r="AO42" i="1"/>
  <c r="AK42" i="1"/>
  <c r="AI42" i="1"/>
  <c r="AE42" i="1"/>
  <c r="AC42" i="1"/>
  <c r="Y42" i="1"/>
  <c r="W42" i="1"/>
  <c r="S42" i="1"/>
  <c r="Q42" i="1"/>
  <c r="M42" i="1"/>
  <c r="K42" i="1"/>
  <c r="E42" i="1"/>
  <c r="BE41" i="1"/>
  <c r="BC41" i="1"/>
  <c r="BA41" i="1"/>
  <c r="AW41" i="1"/>
  <c r="AU41" i="1"/>
  <c r="AQ41" i="1"/>
  <c r="AO41" i="1"/>
  <c r="AK41" i="1"/>
  <c r="AI41" i="1"/>
  <c r="AE41" i="1"/>
  <c r="AC41" i="1"/>
  <c r="Y41" i="1"/>
  <c r="W41" i="1"/>
  <c r="M41" i="1"/>
  <c r="K41" i="1"/>
  <c r="E41" i="1"/>
  <c r="BE40" i="1"/>
  <c r="BC40" i="1"/>
  <c r="BA40" i="1"/>
  <c r="AW40" i="1"/>
  <c r="AU40" i="1"/>
  <c r="AQ40" i="1"/>
  <c r="AO40" i="1"/>
  <c r="AK40" i="1"/>
  <c r="AI40" i="1"/>
  <c r="AE40" i="1"/>
  <c r="AC40" i="1"/>
  <c r="Y40" i="1"/>
  <c r="W40" i="1"/>
  <c r="S40" i="1"/>
  <c r="Q40" i="1"/>
  <c r="M40" i="1"/>
  <c r="K40" i="1"/>
  <c r="E40" i="1"/>
  <c r="AX38" i="1"/>
  <c r="AW38" i="1"/>
  <c r="AV38" i="1"/>
  <c r="AU38" i="1"/>
  <c r="AT38" i="1"/>
  <c r="AR38" i="1"/>
  <c r="AQ38" i="1"/>
  <c r="AP38" i="1"/>
  <c r="AO38" i="1"/>
  <c r="AN38" i="1"/>
  <c r="AL38" i="1"/>
  <c r="AK38" i="1"/>
  <c r="AJ38" i="1"/>
  <c r="AI38" i="1"/>
  <c r="AH38" i="1"/>
  <c r="AF38" i="1"/>
  <c r="AE38" i="1"/>
  <c r="AD38" i="1"/>
  <c r="AC38" i="1"/>
  <c r="AB38" i="1"/>
  <c r="Z38" i="1"/>
  <c r="Y38" i="1"/>
  <c r="X38" i="1"/>
  <c r="W38" i="1"/>
  <c r="V38" i="1"/>
  <c r="T38" i="1"/>
  <c r="S38" i="1"/>
  <c r="R38" i="1"/>
  <c r="Q38" i="1"/>
  <c r="P38" i="1"/>
  <c r="N38" i="1"/>
  <c r="M38" i="1"/>
  <c r="L38" i="1"/>
  <c r="K38" i="1"/>
  <c r="J38" i="1"/>
  <c r="H38" i="1"/>
  <c r="F38" i="1"/>
  <c r="D38" i="1"/>
  <c r="BE37" i="1"/>
  <c r="BC37" i="1"/>
  <c r="BA37" i="1"/>
  <c r="AW37" i="1"/>
  <c r="AU37" i="1"/>
  <c r="AQ37" i="1"/>
  <c r="AO37" i="1"/>
  <c r="AK37" i="1"/>
  <c r="AI37" i="1"/>
  <c r="AE37" i="1"/>
  <c r="AC37" i="1"/>
  <c r="Y37" i="1"/>
  <c r="W37" i="1"/>
  <c r="S37" i="1"/>
  <c r="Q37" i="1"/>
  <c r="M37" i="1"/>
  <c r="K37" i="1"/>
  <c r="E37" i="1"/>
  <c r="BE36" i="1"/>
  <c r="BC36" i="1"/>
  <c r="BA36" i="1"/>
  <c r="AW36" i="1"/>
  <c r="AU36" i="1"/>
  <c r="AQ36" i="1"/>
  <c r="AO36" i="1"/>
  <c r="AK36" i="1"/>
  <c r="AI36" i="1"/>
  <c r="AE36" i="1"/>
  <c r="AC36" i="1"/>
  <c r="Y36" i="1"/>
  <c r="W36" i="1"/>
  <c r="S36" i="1"/>
  <c r="Q36" i="1"/>
  <c r="M36" i="1"/>
  <c r="K36" i="1"/>
  <c r="E36" i="1"/>
  <c r="BE35" i="1"/>
  <c r="BC35" i="1"/>
  <c r="BA35" i="1"/>
  <c r="AW35" i="1"/>
  <c r="AU35" i="1"/>
  <c r="AQ35" i="1"/>
  <c r="AO35" i="1"/>
  <c r="AK35" i="1"/>
  <c r="AI35" i="1"/>
  <c r="AE35" i="1"/>
  <c r="AC35" i="1"/>
  <c r="Y35" i="1"/>
  <c r="W35" i="1"/>
  <c r="S35" i="1"/>
  <c r="Q35" i="1"/>
  <c r="M35" i="1"/>
  <c r="K35" i="1"/>
  <c r="E35" i="1"/>
  <c r="BE34" i="1"/>
  <c r="BC34" i="1"/>
  <c r="BA34" i="1"/>
  <c r="AW34" i="1"/>
  <c r="AU34" i="1"/>
  <c r="AQ34" i="1"/>
  <c r="AO34" i="1"/>
  <c r="AK34" i="1"/>
  <c r="AI34" i="1"/>
  <c r="AE34" i="1"/>
  <c r="AC34" i="1"/>
  <c r="Y34" i="1"/>
  <c r="W34" i="1"/>
  <c r="S34" i="1"/>
  <c r="Q34" i="1"/>
  <c r="M34" i="1"/>
  <c r="K34" i="1"/>
  <c r="E34" i="1"/>
  <c r="BE33" i="1"/>
  <c r="BC33" i="1"/>
  <c r="BA33" i="1"/>
  <c r="AW33" i="1"/>
  <c r="AU33" i="1"/>
  <c r="AQ33" i="1"/>
  <c r="AO33" i="1"/>
  <c r="AK33" i="1"/>
  <c r="AI33" i="1"/>
  <c r="AE33" i="1"/>
  <c r="AC33" i="1"/>
  <c r="Y33" i="1"/>
  <c r="W33" i="1"/>
  <c r="S33" i="1"/>
  <c r="Q33" i="1"/>
  <c r="M33" i="1"/>
  <c r="K33" i="1"/>
  <c r="E33" i="1"/>
  <c r="BE32" i="1"/>
  <c r="BC32" i="1"/>
  <c r="BA32" i="1"/>
  <c r="AW32" i="1"/>
  <c r="AU32" i="1"/>
  <c r="AQ32" i="1"/>
  <c r="AO32" i="1"/>
  <c r="AK32" i="1"/>
  <c r="AI32" i="1"/>
  <c r="AE32" i="1"/>
  <c r="AC32" i="1"/>
  <c r="Y32" i="1"/>
  <c r="W32" i="1"/>
  <c r="M32" i="1"/>
  <c r="K32" i="1"/>
  <c r="E32" i="1"/>
  <c r="BE31" i="1"/>
  <c r="BC31" i="1"/>
  <c r="BA31" i="1"/>
  <c r="AW31" i="1"/>
  <c r="AU31" i="1"/>
  <c r="AQ31" i="1"/>
  <c r="AO31" i="1"/>
  <c r="AK31" i="1"/>
  <c r="AI31" i="1"/>
  <c r="AE31" i="1"/>
  <c r="AC31" i="1"/>
  <c r="Y31" i="1"/>
  <c r="W31" i="1"/>
  <c r="S31" i="1"/>
  <c r="Q31" i="1"/>
  <c r="M31" i="1"/>
  <c r="K31" i="1"/>
  <c r="E31" i="1"/>
  <c r="BE30" i="1"/>
  <c r="BC30" i="1"/>
  <c r="BA30" i="1"/>
  <c r="AW30" i="1"/>
  <c r="AU30" i="1"/>
  <c r="AQ30" i="1"/>
  <c r="AO30" i="1"/>
  <c r="AK30" i="1"/>
  <c r="AI30" i="1"/>
  <c r="AE30" i="1"/>
  <c r="AC30" i="1"/>
  <c r="Y30" i="1"/>
  <c r="W30" i="1"/>
  <c r="S30" i="1"/>
  <c r="Q30" i="1"/>
  <c r="M30" i="1"/>
  <c r="K30" i="1"/>
  <c r="E30" i="1"/>
  <c r="BE29" i="1"/>
  <c r="BC29" i="1"/>
  <c r="BA29" i="1"/>
  <c r="AW29" i="1"/>
  <c r="AU29" i="1"/>
  <c r="AQ29" i="1"/>
  <c r="AO29" i="1"/>
  <c r="AK29" i="1"/>
  <c r="AI29" i="1"/>
  <c r="AE29" i="1"/>
  <c r="AC29" i="1"/>
  <c r="Y29" i="1"/>
  <c r="W29" i="1"/>
  <c r="S29" i="1"/>
  <c r="Q29" i="1"/>
  <c r="M29" i="1"/>
  <c r="K29" i="1"/>
  <c r="E29" i="1"/>
  <c r="BE28" i="1"/>
  <c r="BC28" i="1"/>
  <c r="BA28" i="1"/>
  <c r="AW28" i="1"/>
  <c r="AU28" i="1"/>
  <c r="AQ28" i="1"/>
  <c r="AO28" i="1"/>
  <c r="AK28" i="1"/>
  <c r="AI28" i="1"/>
  <c r="AE28" i="1"/>
  <c r="AC28" i="1"/>
  <c r="Y28" i="1"/>
  <c r="W28" i="1"/>
  <c r="S28" i="1"/>
  <c r="Q28" i="1"/>
  <c r="M28" i="1"/>
  <c r="K28" i="1"/>
  <c r="E28" i="1"/>
  <c r="BE27" i="1"/>
  <c r="BC27" i="1"/>
  <c r="BA27" i="1"/>
  <c r="AW27" i="1"/>
  <c r="AU27" i="1"/>
  <c r="AQ27" i="1"/>
  <c r="AO27" i="1"/>
  <c r="AK27" i="1"/>
  <c r="AI27" i="1"/>
  <c r="AE27" i="1"/>
  <c r="AC27" i="1"/>
  <c r="Y27" i="1"/>
  <c r="W27" i="1"/>
  <c r="S27" i="1"/>
  <c r="Q27" i="1"/>
  <c r="M27" i="1"/>
  <c r="K27" i="1"/>
  <c r="E27" i="1"/>
  <c r="BE26" i="1"/>
  <c r="BC26" i="1"/>
  <c r="BA26" i="1"/>
  <c r="AW26" i="1"/>
  <c r="AU26" i="1"/>
  <c r="AQ26" i="1"/>
  <c r="AO26" i="1"/>
  <c r="AK26" i="1"/>
  <c r="AI26" i="1"/>
  <c r="AE26" i="1"/>
  <c r="AC26" i="1"/>
  <c r="Y26" i="1"/>
  <c r="W26" i="1"/>
  <c r="S26" i="1"/>
  <c r="Q26" i="1"/>
  <c r="M26" i="1"/>
  <c r="K26" i="1"/>
  <c r="E26" i="1"/>
  <c r="BE25" i="1"/>
  <c r="BC25" i="1"/>
  <c r="BA25" i="1"/>
  <c r="AW25" i="1"/>
  <c r="AU25" i="1"/>
  <c r="AQ25" i="1"/>
  <c r="AO25" i="1"/>
  <c r="AK25" i="1"/>
  <c r="AI25" i="1"/>
  <c r="AE25" i="1"/>
  <c r="AC25" i="1"/>
  <c r="Y25" i="1"/>
  <c r="W25" i="1"/>
  <c r="S25" i="1"/>
  <c r="Q25" i="1"/>
  <c r="M25" i="1"/>
  <c r="K25" i="1"/>
  <c r="E25" i="1"/>
  <c r="BE24" i="1"/>
  <c r="BC24" i="1"/>
  <c r="BA24" i="1"/>
  <c r="AW24" i="1"/>
  <c r="AU24" i="1"/>
  <c r="AQ24" i="1"/>
  <c r="AO24" i="1"/>
  <c r="AK24" i="1"/>
  <c r="AI24" i="1"/>
  <c r="AE24" i="1"/>
  <c r="AC24" i="1"/>
  <c r="Y24" i="1"/>
  <c r="W24" i="1"/>
  <c r="S24" i="1"/>
  <c r="Q24" i="1"/>
  <c r="M24" i="1"/>
  <c r="K24" i="1"/>
  <c r="E24" i="1"/>
  <c r="M23" i="1"/>
  <c r="K23" i="1"/>
  <c r="E23" i="1"/>
  <c r="BE17" i="1"/>
  <c r="BC17" i="1"/>
  <c r="BA17" i="1"/>
  <c r="AW17" i="1"/>
  <c r="AU17" i="1"/>
  <c r="AQ17" i="1"/>
  <c r="AO17" i="1"/>
  <c r="AK17" i="1"/>
  <c r="AI17" i="1"/>
  <c r="AE17" i="1"/>
  <c r="AC17" i="1"/>
  <c r="Y17" i="1"/>
  <c r="W17" i="1"/>
  <c r="S17" i="1"/>
  <c r="Q17" i="1"/>
  <c r="M17" i="1"/>
  <c r="K17" i="1"/>
  <c r="G17" i="1"/>
  <c r="E17" i="1"/>
  <c r="BE16" i="1"/>
  <c r="BC16" i="1"/>
  <c r="BA16" i="1"/>
  <c r="Y16" i="1"/>
  <c r="W16" i="1"/>
  <c r="S16" i="1"/>
  <c r="Q16" i="1"/>
  <c r="M16" i="1"/>
  <c r="K16" i="1"/>
  <c r="BE15" i="1"/>
  <c r="BC15" i="1"/>
  <c r="BA15" i="1"/>
  <c r="Y15" i="1"/>
  <c r="W15" i="1"/>
  <c r="S15" i="1"/>
  <c r="Q15" i="1"/>
  <c r="M15" i="1"/>
  <c r="K15" i="1"/>
  <c r="BE14" i="1"/>
  <c r="BC14" i="1"/>
  <c r="BA14" i="1"/>
  <c r="Y14" i="1"/>
  <c r="W14" i="1"/>
  <c r="S14" i="1"/>
  <c r="Q14" i="1"/>
  <c r="M14" i="1"/>
  <c r="K14" i="1"/>
  <c r="BE13" i="1"/>
  <c r="BC13" i="1"/>
  <c r="BA13" i="1"/>
  <c r="Y13" i="1"/>
  <c r="W13" i="1"/>
  <c r="S13" i="1"/>
  <c r="Q13" i="1"/>
  <c r="M13" i="1"/>
  <c r="K13" i="1"/>
  <c r="BE12" i="1"/>
  <c r="BC12" i="1"/>
  <c r="Y12" i="1"/>
  <c r="W12" i="1"/>
  <c r="S12" i="1"/>
  <c r="Q12" i="1"/>
  <c r="M12" i="1"/>
  <c r="K12" i="1"/>
  <c r="E56" i="11"/>
  <c r="E56" i="5"/>
  <c r="E56" i="10"/>
  <c r="E57" i="10"/>
  <c r="E107" i="10"/>
  <c r="AX103" i="6"/>
  <c r="AX104" i="6"/>
  <c r="AX126" i="6"/>
  <c r="BA56" i="1"/>
  <c r="BA57" i="1"/>
  <c r="BE56" i="1"/>
  <c r="BC128" i="5"/>
  <c r="BC129" i="5"/>
  <c r="AZ56" i="1"/>
  <c r="AZ57" i="1"/>
  <c r="BB56" i="1"/>
  <c r="BB57" i="1"/>
  <c r="BC56" i="1"/>
  <c r="BC57" i="1"/>
  <c r="M128" i="10"/>
  <c r="M129" i="10"/>
  <c r="BD74" i="5"/>
  <c r="BB55" i="11"/>
  <c r="BC55" i="11"/>
  <c r="BD55" i="11"/>
  <c r="BD74" i="11"/>
  <c r="BD47" i="11"/>
  <c r="AZ38" i="11"/>
  <c r="BE38" i="6"/>
  <c r="BD83" i="6"/>
  <c r="BD84" i="6"/>
  <c r="BC83" i="6"/>
  <c r="BC84" i="6"/>
  <c r="BB55" i="6"/>
  <c r="BA47" i="5"/>
  <c r="AZ38" i="5"/>
  <c r="BB128" i="5"/>
  <c r="BB129" i="5"/>
  <c r="S107" i="10"/>
  <c r="S108" i="10"/>
  <c r="S130" i="10"/>
  <c r="BD38" i="11"/>
  <c r="BC21" i="11"/>
  <c r="BB21" i="11"/>
  <c r="BB38" i="11"/>
  <c r="BB83" i="11"/>
  <c r="BB84" i="11"/>
  <c r="BA38" i="11"/>
  <c r="BA21" i="11"/>
  <c r="BE21" i="11"/>
  <c r="AZ21" i="11"/>
  <c r="BE38" i="11"/>
  <c r="BC47" i="11"/>
  <c r="BC83" i="11"/>
  <c r="BC84" i="11"/>
  <c r="AZ47" i="11"/>
  <c r="AZ74" i="11"/>
  <c r="BD21" i="11"/>
  <c r="AQ101" i="11"/>
  <c r="AQ102" i="11"/>
  <c r="BD21" i="6"/>
  <c r="BD74" i="6"/>
  <c r="BB47" i="6"/>
  <c r="BE21" i="6"/>
  <c r="BA21" i="6"/>
  <c r="AZ21" i="6"/>
  <c r="BA38" i="6"/>
  <c r="BC55" i="6"/>
  <c r="BC47" i="6"/>
  <c r="BC38" i="6"/>
  <c r="AZ55" i="6"/>
  <c r="AZ83" i="6"/>
  <c r="AZ84" i="6"/>
  <c r="BC21" i="6"/>
  <c r="BB21" i="6"/>
  <c r="BD101" i="6"/>
  <c r="BD102" i="6"/>
  <c r="AZ38" i="6"/>
  <c r="BC21" i="5"/>
  <c r="BB21" i="5"/>
  <c r="AQ74" i="5"/>
  <c r="BD21" i="5"/>
  <c r="G55" i="5"/>
  <c r="BA55" i="5"/>
  <c r="BB47" i="5"/>
  <c r="AZ21" i="5"/>
  <c r="BA21" i="5"/>
  <c r="BE21" i="5"/>
  <c r="BE21" i="1"/>
  <c r="AZ21" i="1"/>
  <c r="BD21" i="1"/>
  <c r="BC21" i="1"/>
  <c r="BB21" i="1"/>
  <c r="BA21" i="1"/>
  <c r="AZ74" i="6"/>
  <c r="BE56" i="11"/>
  <c r="BE57" i="11"/>
  <c r="AT103" i="6"/>
  <c r="AT104" i="6"/>
  <c r="AT126" i="6"/>
  <c r="AU103" i="6"/>
  <c r="AU104" i="6"/>
  <c r="AU126" i="6"/>
  <c r="AI103" i="6"/>
  <c r="AI104" i="6"/>
  <c r="AI126" i="6"/>
  <c r="AF103" i="6"/>
  <c r="AF104" i="6"/>
  <c r="AF126" i="6"/>
  <c r="AP103" i="6"/>
  <c r="AP104" i="6"/>
  <c r="AP126" i="6"/>
  <c r="U103" i="6"/>
  <c r="U104" i="6"/>
  <c r="S107" i="5"/>
  <c r="S108" i="5"/>
  <c r="S130" i="5"/>
  <c r="AR107" i="5"/>
  <c r="AR108" i="5"/>
  <c r="AR130" i="5"/>
  <c r="T103" i="6"/>
  <c r="T104" i="6"/>
  <c r="T126" i="6"/>
  <c r="D103" i="6"/>
  <c r="D104" i="6"/>
  <c r="D126" i="6"/>
  <c r="AD103" i="6"/>
  <c r="AD104" i="6"/>
  <c r="AD126" i="6"/>
  <c r="AK103" i="11"/>
  <c r="AK104" i="11"/>
  <c r="AK126" i="11"/>
  <c r="AR103" i="6"/>
  <c r="AR104" i="6"/>
  <c r="AR126" i="6"/>
  <c r="X103" i="11"/>
  <c r="X104" i="11"/>
  <c r="X126" i="11"/>
  <c r="AE103" i="11"/>
  <c r="AE104" i="11"/>
  <c r="AE126" i="11"/>
  <c r="Y103" i="11"/>
  <c r="Y104" i="11"/>
  <c r="Y126" i="11"/>
  <c r="BA56" i="5"/>
  <c r="BA57" i="5"/>
  <c r="N103" i="6"/>
  <c r="N104" i="6"/>
  <c r="K103" i="11"/>
  <c r="K104" i="11"/>
  <c r="BB56" i="11"/>
  <c r="BB57" i="11"/>
  <c r="R107" i="5"/>
  <c r="R108" i="5"/>
  <c r="R130" i="5"/>
  <c r="AJ103" i="6"/>
  <c r="AJ104" i="6"/>
  <c r="AJ126" i="6"/>
  <c r="AV103" i="6"/>
  <c r="AV104" i="6"/>
  <c r="AV126" i="6"/>
  <c r="AE103" i="6"/>
  <c r="AE104" i="6"/>
  <c r="AE126" i="6"/>
  <c r="F103" i="11"/>
  <c r="F104" i="11"/>
  <c r="F126" i="11"/>
  <c r="AV103" i="11"/>
  <c r="AV104" i="11"/>
  <c r="AV126" i="11"/>
  <c r="X103" i="6"/>
  <c r="X104" i="6"/>
  <c r="X126" i="6"/>
  <c r="T107" i="5"/>
  <c r="T108" i="5"/>
  <c r="T130" i="5"/>
  <c r="AW107" i="5"/>
  <c r="AW108" i="5"/>
  <c r="AW130" i="5"/>
  <c r="T103" i="11"/>
  <c r="T104" i="11"/>
  <c r="T126" i="11"/>
  <c r="AB103" i="11"/>
  <c r="AB104" i="11"/>
  <c r="AB126" i="11"/>
  <c r="AE107" i="5"/>
  <c r="AE108" i="5"/>
  <c r="AE130" i="5"/>
  <c r="M107" i="5"/>
  <c r="M108" i="5"/>
  <c r="M130" i="5"/>
  <c r="AS107" i="5"/>
  <c r="AS108" i="5"/>
  <c r="AS130" i="5"/>
  <c r="L103" i="6"/>
  <c r="L104" i="6"/>
  <c r="L126" i="6"/>
  <c r="V103" i="6"/>
  <c r="V104" i="6"/>
  <c r="V126" i="6"/>
  <c r="S103" i="6"/>
  <c r="S104" i="6"/>
  <c r="S126" i="6"/>
  <c r="N103" i="11"/>
  <c r="N104" i="11"/>
  <c r="AH103" i="11"/>
  <c r="AH104" i="11"/>
  <c r="AH126" i="11"/>
  <c r="BC21" i="10"/>
  <c r="AS107" i="10"/>
  <c r="AS108" i="10"/>
  <c r="AS130" i="10"/>
  <c r="AZ128" i="5"/>
  <c r="AZ129" i="5"/>
  <c r="BB74" i="5"/>
  <c r="BC82" i="6"/>
  <c r="BE56" i="6"/>
  <c r="BE57" i="6"/>
  <c r="BD47" i="6"/>
  <c r="BD56" i="11"/>
  <c r="BD57" i="11"/>
  <c r="BA56" i="11"/>
  <c r="BA57" i="11"/>
  <c r="BA101" i="11"/>
  <c r="BA102" i="11"/>
  <c r="AZ101" i="11"/>
  <c r="AZ102" i="11"/>
  <c r="N107" i="5"/>
  <c r="N108" i="5"/>
  <c r="AB107" i="5"/>
  <c r="AB108" i="5"/>
  <c r="AB130" i="5"/>
  <c r="G47" i="5"/>
  <c r="BB38" i="6"/>
  <c r="Z103" i="6"/>
  <c r="Z104" i="6"/>
  <c r="Z126" i="6"/>
  <c r="F103" i="6"/>
  <c r="F104" i="6"/>
  <c r="F126" i="6"/>
  <c r="AN103" i="6"/>
  <c r="AN104" i="6"/>
  <c r="AN126" i="6"/>
  <c r="W103" i="6"/>
  <c r="W104" i="6"/>
  <c r="W126" i="6"/>
  <c r="M103" i="6"/>
  <c r="M104" i="6"/>
  <c r="M126" i="6"/>
  <c r="D107" i="10"/>
  <c r="D108" i="10"/>
  <c r="D130" i="10"/>
  <c r="X107" i="10"/>
  <c r="X108" i="10"/>
  <c r="X130" i="10"/>
  <c r="AD107" i="10"/>
  <c r="AD108" i="10"/>
  <c r="AD130" i="10"/>
  <c r="BE82" i="5"/>
  <c r="AZ47" i="6"/>
  <c r="BE101" i="11"/>
  <c r="BE102" i="11"/>
  <c r="AQ82" i="11"/>
  <c r="W103" i="11"/>
  <c r="W104" i="11"/>
  <c r="W126" i="11"/>
  <c r="Q103" i="11"/>
  <c r="Q104" i="11"/>
  <c r="Q126" i="11"/>
  <c r="E57" i="11"/>
  <c r="E103" i="11"/>
  <c r="BE47" i="11"/>
  <c r="BA47" i="11"/>
  <c r="H107" i="5"/>
  <c r="H108" i="5"/>
  <c r="AH107" i="5"/>
  <c r="AH108" i="5"/>
  <c r="AH130" i="5"/>
  <c r="AN107" i="5"/>
  <c r="AN108" i="5"/>
  <c r="AN130" i="5"/>
  <c r="AT107" i="5"/>
  <c r="AT108" i="5"/>
  <c r="AT130" i="5"/>
  <c r="BA47" i="6"/>
  <c r="P103" i="6"/>
  <c r="P104" i="6"/>
  <c r="P126" i="6"/>
  <c r="AW103" i="6"/>
  <c r="AW104" i="6"/>
  <c r="AW126" i="6"/>
  <c r="AK103" i="6"/>
  <c r="AK104" i="6"/>
  <c r="AK126" i="6"/>
  <c r="AC103" i="6"/>
  <c r="AC104" i="6"/>
  <c r="AC126" i="6"/>
  <c r="AM103" i="6"/>
  <c r="AM104" i="6"/>
  <c r="AM126" i="6"/>
  <c r="AM141" i="6"/>
  <c r="I103" i="6"/>
  <c r="I104" i="6"/>
  <c r="BA101" i="6"/>
  <c r="BA102" i="6"/>
  <c r="BB47" i="11"/>
  <c r="AQ82" i="5"/>
  <c r="AQ83" i="5"/>
  <c r="AQ84" i="5"/>
  <c r="BC56" i="6"/>
  <c r="BC57" i="6"/>
  <c r="BC101" i="6"/>
  <c r="BC102" i="6"/>
  <c r="BE55" i="6"/>
  <c r="BE82" i="6"/>
  <c r="BA74" i="6"/>
  <c r="U103" i="11"/>
  <c r="U104" i="11"/>
  <c r="U126" i="11"/>
  <c r="U131" i="11"/>
  <c r="AD103" i="11"/>
  <c r="AD104" i="11"/>
  <c r="AD126" i="11"/>
  <c r="AF103" i="11"/>
  <c r="AF104" i="11"/>
  <c r="AF126" i="11"/>
  <c r="AN103" i="11"/>
  <c r="AN104" i="11"/>
  <c r="AN126" i="11"/>
  <c r="AS103" i="11"/>
  <c r="AS104" i="11"/>
  <c r="AS126" i="11"/>
  <c r="AS135" i="11"/>
  <c r="AZ56" i="11"/>
  <c r="AZ57" i="11"/>
  <c r="BC38" i="11"/>
  <c r="BC82" i="11"/>
  <c r="BC74" i="11"/>
  <c r="BE55" i="11"/>
  <c r="BA55" i="11"/>
  <c r="BE74" i="11"/>
  <c r="BD38" i="5"/>
  <c r="BB105" i="5"/>
  <c r="BB106" i="5"/>
  <c r="BE55" i="5"/>
  <c r="BE47" i="5"/>
  <c r="BE47" i="6"/>
  <c r="BA55" i="6"/>
  <c r="AL103" i="6"/>
  <c r="AL104" i="6"/>
  <c r="AL126" i="6"/>
  <c r="R103" i="6"/>
  <c r="R104" i="6"/>
  <c r="R126" i="6"/>
  <c r="AB103" i="6"/>
  <c r="AB104" i="6"/>
  <c r="AB126" i="6"/>
  <c r="K103" i="6"/>
  <c r="K104" i="6"/>
  <c r="AS103" i="6"/>
  <c r="AS104" i="6"/>
  <c r="AA103" i="6"/>
  <c r="AA104" i="6"/>
  <c r="AA126" i="6"/>
  <c r="AQ101" i="6"/>
  <c r="AQ102" i="6"/>
  <c r="AZ55" i="11"/>
  <c r="BB82" i="11"/>
  <c r="O103" i="11"/>
  <c r="O104" i="11"/>
  <c r="O126" i="11"/>
  <c r="O135" i="11"/>
  <c r="P103" i="11"/>
  <c r="P104" i="11"/>
  <c r="P126" i="11"/>
  <c r="AM103" i="11"/>
  <c r="AM104" i="11"/>
  <c r="AM126" i="11"/>
  <c r="AM139" i="11"/>
  <c r="BD82" i="11"/>
  <c r="AW103" i="11"/>
  <c r="AW104" i="11"/>
  <c r="AW126" i="11"/>
  <c r="AC103" i="11"/>
  <c r="AC104" i="11"/>
  <c r="AC126" i="11"/>
  <c r="G38" i="5"/>
  <c r="BC47" i="5"/>
  <c r="BC38" i="5"/>
  <c r="AZ55" i="5"/>
  <c r="AZ47" i="5"/>
  <c r="AY107" i="5"/>
  <c r="AY108" i="5"/>
  <c r="AY130" i="5"/>
  <c r="AY145" i="5"/>
  <c r="J103" i="6"/>
  <c r="J104" i="6"/>
  <c r="J126" i="6"/>
  <c r="AH103" i="6"/>
  <c r="AH104" i="6"/>
  <c r="AH126" i="6"/>
  <c r="AG103" i="6"/>
  <c r="AG104" i="6"/>
  <c r="AG126" i="6"/>
  <c r="AG138" i="6"/>
  <c r="AQ74" i="6"/>
  <c r="BD82" i="6"/>
  <c r="BA83" i="6"/>
  <c r="BA84" i="6"/>
  <c r="G55" i="6"/>
  <c r="BE101" i="6"/>
  <c r="BE102" i="6"/>
  <c r="BD55" i="6"/>
  <c r="BD38" i="6"/>
  <c r="BD56" i="6"/>
  <c r="BD57" i="6"/>
  <c r="V103" i="11"/>
  <c r="V104" i="11"/>
  <c r="V126" i="11"/>
  <c r="Z103" i="11"/>
  <c r="Z104" i="11"/>
  <c r="Z126" i="11"/>
  <c r="AL103" i="11"/>
  <c r="AL104" i="11"/>
  <c r="AL126" i="11"/>
  <c r="AR103" i="11"/>
  <c r="AR104" i="11"/>
  <c r="AR126" i="11"/>
  <c r="M103" i="11"/>
  <c r="M104" i="11"/>
  <c r="M126" i="11"/>
  <c r="AZ82" i="11"/>
  <c r="R103" i="11"/>
  <c r="R104" i="11"/>
  <c r="R126" i="11"/>
  <c r="H103" i="11"/>
  <c r="H104" i="11"/>
  <c r="J103" i="11"/>
  <c r="J104" i="11"/>
  <c r="J126" i="11"/>
  <c r="AA103" i="11"/>
  <c r="AA104" i="11"/>
  <c r="AA126" i="11"/>
  <c r="AG103" i="11"/>
  <c r="AY103" i="11"/>
  <c r="AY104" i="11"/>
  <c r="D103" i="11"/>
  <c r="D104" i="11"/>
  <c r="D126" i="11"/>
  <c r="L103" i="11"/>
  <c r="L104" i="11"/>
  <c r="L126" i="11"/>
  <c r="AJ103" i="11"/>
  <c r="AJ104" i="11"/>
  <c r="AJ126" i="11"/>
  <c r="BD101" i="11"/>
  <c r="BD102" i="11"/>
  <c r="AQ74" i="11"/>
  <c r="I103" i="11"/>
  <c r="AP103" i="11"/>
  <c r="AP104" i="11"/>
  <c r="AP126" i="11"/>
  <c r="AT103" i="11"/>
  <c r="AT104" i="11"/>
  <c r="AT126" i="11"/>
  <c r="AX103" i="11"/>
  <c r="AX104" i="11"/>
  <c r="AX126" i="11"/>
  <c r="BA74" i="11"/>
  <c r="AO103" i="11"/>
  <c r="AI103" i="11"/>
  <c r="G38" i="11"/>
  <c r="BC124" i="11"/>
  <c r="BC125" i="11"/>
  <c r="BC101" i="11"/>
  <c r="BC102" i="11"/>
  <c r="BA83" i="11"/>
  <c r="BA84" i="11"/>
  <c r="BB74" i="11"/>
  <c r="BB101" i="11"/>
  <c r="BB102" i="11"/>
  <c r="BD83" i="11"/>
  <c r="BD84" i="11"/>
  <c r="BE83" i="11"/>
  <c r="BE84" i="11"/>
  <c r="AU103" i="11"/>
  <c r="S103" i="11"/>
  <c r="S104" i="11"/>
  <c r="S126" i="11"/>
  <c r="G47" i="11"/>
  <c r="AZ83" i="11"/>
  <c r="AZ84" i="11"/>
  <c r="G55" i="11"/>
  <c r="BC56" i="11"/>
  <c r="BC57" i="11"/>
  <c r="H103" i="6"/>
  <c r="H104" i="6"/>
  <c r="AO103" i="6"/>
  <c r="Q103" i="6"/>
  <c r="Y103" i="6"/>
  <c r="Y104" i="6"/>
  <c r="Y126" i="6"/>
  <c r="O103" i="6"/>
  <c r="O104" i="6"/>
  <c r="O126" i="6"/>
  <c r="O139" i="6"/>
  <c r="BB83" i="6"/>
  <c r="BB84" i="6"/>
  <c r="BC124" i="6"/>
  <c r="BC125" i="6"/>
  <c r="AY103" i="6"/>
  <c r="AY104" i="6"/>
  <c r="BE74" i="6"/>
  <c r="BB82" i="6"/>
  <c r="G38" i="6"/>
  <c r="BB101" i="6"/>
  <c r="BB102" i="6"/>
  <c r="BB74" i="6"/>
  <c r="AZ124" i="6"/>
  <c r="AZ125" i="6"/>
  <c r="G47" i="6"/>
  <c r="E57" i="6"/>
  <c r="E103" i="6"/>
  <c r="BB56" i="6"/>
  <c r="BB57" i="6"/>
  <c r="BC74" i="6"/>
  <c r="AZ82" i="6"/>
  <c r="AQ82" i="6"/>
  <c r="BA56" i="6"/>
  <c r="BA57" i="6"/>
  <c r="AZ56" i="6"/>
  <c r="AZ57" i="6"/>
  <c r="BE83" i="6"/>
  <c r="BE84" i="6"/>
  <c r="AZ101" i="6"/>
  <c r="AZ102" i="6"/>
  <c r="K124" i="6"/>
  <c r="K125" i="6"/>
  <c r="BD56" i="5"/>
  <c r="BD57" i="5"/>
  <c r="BC55" i="5"/>
  <c r="BB55" i="5"/>
  <c r="AL107" i="5"/>
  <c r="AL108" i="5"/>
  <c r="AL130" i="5"/>
  <c r="BD55" i="5"/>
  <c r="BD47" i="5"/>
  <c r="F107" i="5"/>
  <c r="F108" i="5"/>
  <c r="F130" i="5"/>
  <c r="J107" i="5"/>
  <c r="J108" i="5"/>
  <c r="J130" i="5"/>
  <c r="AU107" i="5"/>
  <c r="AU108" i="5"/>
  <c r="AU130" i="5"/>
  <c r="Y107" i="5"/>
  <c r="Y108" i="5"/>
  <c r="Y130" i="5"/>
  <c r="E57" i="5"/>
  <c r="E107" i="5"/>
  <c r="E108" i="5"/>
  <c r="E130" i="5"/>
  <c r="BB38" i="5"/>
  <c r="BC56" i="5"/>
  <c r="BC57" i="5"/>
  <c r="O107" i="5"/>
  <c r="O108" i="5"/>
  <c r="O130" i="5"/>
  <c r="BB82" i="5"/>
  <c r="BB83" i="5"/>
  <c r="BB84" i="5"/>
  <c r="AZ83" i="5"/>
  <c r="AZ84" i="5"/>
  <c r="BE74" i="5"/>
  <c r="BA74" i="5"/>
  <c r="AF107" i="5"/>
  <c r="AF108" i="5"/>
  <c r="AF130" i="5"/>
  <c r="P107" i="5"/>
  <c r="P108" i="5"/>
  <c r="P130" i="5"/>
  <c r="AO107" i="5"/>
  <c r="AO108" i="5"/>
  <c r="AO130" i="5"/>
  <c r="AC107" i="5"/>
  <c r="Q107" i="5"/>
  <c r="Q108" i="5"/>
  <c r="Q130" i="5"/>
  <c r="BA82" i="5"/>
  <c r="BC82" i="5"/>
  <c r="BC83" i="5"/>
  <c r="BC84" i="5"/>
  <c r="AZ82" i="5"/>
  <c r="BE83" i="5"/>
  <c r="BE84" i="5"/>
  <c r="AV107" i="5"/>
  <c r="AV108" i="5"/>
  <c r="AV130" i="5"/>
  <c r="BE38" i="5"/>
  <c r="BA38" i="5"/>
  <c r="AZ56" i="5"/>
  <c r="AZ57" i="5"/>
  <c r="BE56" i="5"/>
  <c r="BE57" i="5"/>
  <c r="AZ74" i="5"/>
  <c r="BD83" i="5"/>
  <c r="BD84" i="5"/>
  <c r="BD105" i="5"/>
  <c r="BD106" i="5"/>
  <c r="D107" i="5"/>
  <c r="D108" i="5"/>
  <c r="D130" i="5"/>
  <c r="V107" i="5"/>
  <c r="V108" i="5"/>
  <c r="V130" i="5"/>
  <c r="AD107" i="5"/>
  <c r="AD108" i="5"/>
  <c r="AD130" i="5"/>
  <c r="AP107" i="5"/>
  <c r="AP108" i="5"/>
  <c r="AP130" i="5"/>
  <c r="AQ105" i="5"/>
  <c r="AQ106" i="5"/>
  <c r="AK107" i="5"/>
  <c r="AK108" i="5"/>
  <c r="AK130" i="5"/>
  <c r="AI107" i="5"/>
  <c r="AI108" i="5"/>
  <c r="AI130" i="5"/>
  <c r="W107" i="5"/>
  <c r="BC105" i="5"/>
  <c r="BC106" i="5"/>
  <c r="AG107" i="5"/>
  <c r="AG108" i="5"/>
  <c r="AG130" i="5"/>
  <c r="AG135" i="5"/>
  <c r="I107" i="5"/>
  <c r="I108" i="5"/>
  <c r="I130" i="5"/>
  <c r="I142" i="5"/>
  <c r="BA128" i="5"/>
  <c r="BA129" i="5"/>
  <c r="AX107" i="5"/>
  <c r="AX108" i="5"/>
  <c r="AX130" i="5"/>
  <c r="L107" i="5"/>
  <c r="L108" i="5"/>
  <c r="L130" i="5"/>
  <c r="BB56" i="5"/>
  <c r="BB57" i="5"/>
  <c r="K107" i="5"/>
  <c r="K108" i="5"/>
  <c r="BE128" i="5"/>
  <c r="BE129" i="5"/>
  <c r="Z107" i="5"/>
  <c r="Z108" i="5"/>
  <c r="Z130" i="5"/>
  <c r="X107" i="5"/>
  <c r="X108" i="5"/>
  <c r="X130" i="5"/>
  <c r="AJ107" i="5"/>
  <c r="AJ108" i="5"/>
  <c r="AJ130" i="5"/>
  <c r="K128" i="5"/>
  <c r="K129" i="5"/>
  <c r="BC74" i="5"/>
  <c r="BA83" i="5"/>
  <c r="BA84" i="5"/>
  <c r="AX107" i="10"/>
  <c r="AX108" i="10"/>
  <c r="AX130" i="10"/>
  <c r="AV107" i="10"/>
  <c r="AV108" i="10"/>
  <c r="AV130" i="10"/>
  <c r="W107" i="10"/>
  <c r="W108" i="10"/>
  <c r="W130" i="10"/>
  <c r="AR107" i="10"/>
  <c r="AR108" i="10"/>
  <c r="AR130" i="10"/>
  <c r="U107" i="10"/>
  <c r="U108" i="10"/>
  <c r="G55" i="10"/>
  <c r="BB47" i="10"/>
  <c r="AY107" i="10"/>
  <c r="AY108" i="10"/>
  <c r="AY130" i="10"/>
  <c r="Z107" i="10"/>
  <c r="Z108" i="10"/>
  <c r="Z130" i="10"/>
  <c r="BB74" i="10"/>
  <c r="N107" i="10"/>
  <c r="N108" i="10"/>
  <c r="AE107" i="10"/>
  <c r="AE108" i="10"/>
  <c r="AE130" i="10"/>
  <c r="AG107" i="10"/>
  <c r="AG108" i="10"/>
  <c r="AG130" i="10"/>
  <c r="AG107" i="1"/>
  <c r="AG108" i="1"/>
  <c r="AG130" i="1"/>
  <c r="AG140" i="1"/>
  <c r="M128" i="1"/>
  <c r="M129" i="1"/>
  <c r="BD56" i="1"/>
  <c r="BD57" i="1"/>
  <c r="AI107" i="1"/>
  <c r="AI108" i="1"/>
  <c r="AI130" i="1"/>
  <c r="AY107" i="1"/>
  <c r="AY108" i="1"/>
  <c r="I107" i="1"/>
  <c r="I108" i="1"/>
  <c r="V107" i="1"/>
  <c r="V108" i="1"/>
  <c r="V130" i="1"/>
  <c r="X107" i="1"/>
  <c r="X108" i="1"/>
  <c r="X130" i="1"/>
  <c r="Z107" i="1"/>
  <c r="Z108" i="1"/>
  <c r="Z130" i="1"/>
  <c r="AJ107" i="1"/>
  <c r="AJ108" i="1"/>
  <c r="AJ130" i="1"/>
  <c r="AN107" i="1"/>
  <c r="AN108" i="1"/>
  <c r="AN130" i="1"/>
  <c r="AX107" i="1"/>
  <c r="AX108" i="1"/>
  <c r="AD107" i="1"/>
  <c r="AD108" i="1"/>
  <c r="AD130" i="1"/>
  <c r="AK107" i="1"/>
  <c r="AK108" i="1"/>
  <c r="AK130" i="1"/>
  <c r="AC107" i="1"/>
  <c r="AC108" i="1"/>
  <c r="AC130" i="1"/>
  <c r="K107" i="1"/>
  <c r="K128" i="10"/>
  <c r="K129" i="10"/>
  <c r="BA56" i="10"/>
  <c r="BA57" i="10"/>
  <c r="BC47" i="10"/>
  <c r="BC128" i="10"/>
  <c r="BC129" i="10"/>
  <c r="AZ82" i="10"/>
  <c r="H107" i="10"/>
  <c r="H108" i="10"/>
  <c r="BD38" i="10"/>
  <c r="L107" i="10"/>
  <c r="L108" i="10"/>
  <c r="L130" i="10"/>
  <c r="AN107" i="10"/>
  <c r="AN108" i="10"/>
  <c r="AN130" i="10"/>
  <c r="Q107" i="10"/>
  <c r="Q108" i="10"/>
  <c r="Q130" i="10"/>
  <c r="J107" i="10"/>
  <c r="J108" i="10"/>
  <c r="J130" i="10"/>
  <c r="R107" i="10"/>
  <c r="R108" i="10"/>
  <c r="R130" i="10"/>
  <c r="AJ107" i="10"/>
  <c r="AJ108" i="10"/>
  <c r="AJ130" i="10"/>
  <c r="AW107" i="10"/>
  <c r="AW108" i="10"/>
  <c r="AW130" i="10"/>
  <c r="F107" i="10"/>
  <c r="F108" i="10"/>
  <c r="F130" i="10"/>
  <c r="T107" i="10"/>
  <c r="T108" i="10"/>
  <c r="T130" i="10"/>
  <c r="AL107" i="10"/>
  <c r="AL108" i="10"/>
  <c r="AL130" i="10"/>
  <c r="V107" i="10"/>
  <c r="V108" i="10"/>
  <c r="V130" i="10"/>
  <c r="AU107" i="10"/>
  <c r="AU108" i="10"/>
  <c r="AU130" i="10"/>
  <c r="AO107" i="10"/>
  <c r="AO108" i="10"/>
  <c r="AO130" i="10"/>
  <c r="AC107" i="10"/>
  <c r="Y107" i="10"/>
  <c r="Y108" i="10"/>
  <c r="Y130" i="10"/>
  <c r="G47" i="10"/>
  <c r="BC55" i="10"/>
  <c r="BA128" i="10"/>
  <c r="BA129" i="10"/>
  <c r="AZ105" i="10"/>
  <c r="AZ106" i="10"/>
  <c r="BC83" i="10"/>
  <c r="BC84" i="10"/>
  <c r="BE83" i="10"/>
  <c r="BE84" i="10"/>
  <c r="BB21" i="10"/>
  <c r="AH107" i="10"/>
  <c r="AH108" i="10"/>
  <c r="AH130" i="10"/>
  <c r="AP107" i="10"/>
  <c r="AP108" i="10"/>
  <c r="AP130" i="10"/>
  <c r="BB128" i="10"/>
  <c r="BB129" i="10"/>
  <c r="AI107" i="10"/>
  <c r="AI108" i="10"/>
  <c r="AI130" i="10"/>
  <c r="BB38" i="10"/>
  <c r="BB55" i="10"/>
  <c r="BD47" i="10"/>
  <c r="BD56" i="10"/>
  <c r="BD57" i="10"/>
  <c r="AB107" i="10"/>
  <c r="AB108" i="10"/>
  <c r="AB130" i="10"/>
  <c r="G38" i="10"/>
  <c r="BD74" i="10"/>
  <c r="BE82" i="10"/>
  <c r="AF107" i="10"/>
  <c r="AF108" i="10"/>
  <c r="AF130" i="10"/>
  <c r="AT107" i="10"/>
  <c r="AT108" i="10"/>
  <c r="AT130" i="10"/>
  <c r="AQ105" i="10"/>
  <c r="AQ106" i="10"/>
  <c r="AK107" i="10"/>
  <c r="AK108" i="10"/>
  <c r="AK130" i="10"/>
  <c r="M107" i="10"/>
  <c r="M108" i="10"/>
  <c r="M130" i="10"/>
  <c r="BE38" i="10"/>
  <c r="AM107" i="10"/>
  <c r="AM108" i="10"/>
  <c r="AM130" i="10"/>
  <c r="AM140" i="10"/>
  <c r="AQ74" i="10"/>
  <c r="BB82" i="10"/>
  <c r="BB83" i="10"/>
  <c r="BB84" i="10"/>
  <c r="AZ74" i="10"/>
  <c r="AZ38" i="10"/>
  <c r="BD55" i="10"/>
  <c r="P107" i="10"/>
  <c r="P108" i="10"/>
  <c r="P130" i="10"/>
  <c r="K107" i="10"/>
  <c r="AZ55" i="10"/>
  <c r="AZ47" i="10"/>
  <c r="AZ21" i="10"/>
  <c r="O107" i="10"/>
  <c r="O108" i="10"/>
  <c r="O130" i="10"/>
  <c r="O140" i="10"/>
  <c r="BC82" i="10"/>
  <c r="AQ82" i="10"/>
  <c r="BD82" i="10"/>
  <c r="BA38" i="10"/>
  <c r="BE128" i="10"/>
  <c r="BE129" i="10"/>
  <c r="BA105" i="10"/>
  <c r="BA106" i="10"/>
  <c r="BC74" i="10"/>
  <c r="BA83" i="10"/>
  <c r="BA84" i="10"/>
  <c r="BA21" i="10"/>
  <c r="BC38" i="10"/>
  <c r="BA47" i="10"/>
  <c r="BE47" i="10"/>
  <c r="BA55" i="10"/>
  <c r="BE55" i="10"/>
  <c r="BD105" i="10"/>
  <c r="BD106" i="10"/>
  <c r="AZ56" i="10"/>
  <c r="AZ57" i="10"/>
  <c r="BE56" i="10"/>
  <c r="BE57" i="10"/>
  <c r="BA74" i="10"/>
  <c r="BE74" i="10"/>
  <c r="AZ83" i="10"/>
  <c r="AZ84" i="10"/>
  <c r="BD83" i="10"/>
  <c r="BD84" i="10"/>
  <c r="BD21" i="10"/>
  <c r="BA82" i="10"/>
  <c r="O107" i="1"/>
  <c r="O108" i="1"/>
  <c r="O130" i="1"/>
  <c r="BB55" i="1"/>
  <c r="BB47" i="1"/>
  <c r="BA82" i="1"/>
  <c r="BC105" i="1"/>
  <c r="BC106" i="1"/>
  <c r="K128" i="1"/>
  <c r="K129" i="1"/>
  <c r="AZ128" i="1"/>
  <c r="AZ129" i="1"/>
  <c r="AR107" i="1"/>
  <c r="AR108" i="1"/>
  <c r="AO107" i="1"/>
  <c r="AO108" i="1"/>
  <c r="AO130" i="1"/>
  <c r="AZ74" i="1"/>
  <c r="BA105" i="1"/>
  <c r="BA106" i="1"/>
  <c r="AL107" i="1"/>
  <c r="AL108" i="1"/>
  <c r="F107" i="1"/>
  <c r="F108" i="1"/>
  <c r="F130" i="1"/>
  <c r="D107" i="1"/>
  <c r="D108" i="1"/>
  <c r="D130" i="1"/>
  <c r="J107" i="1"/>
  <c r="J108" i="1"/>
  <c r="J130" i="1"/>
  <c r="Y107" i="1"/>
  <c r="Y108" i="1"/>
  <c r="Y130" i="1"/>
  <c r="L107" i="1"/>
  <c r="L108" i="1"/>
  <c r="L130" i="1"/>
  <c r="AP107" i="1"/>
  <c r="AP108" i="1"/>
  <c r="AP130" i="1"/>
  <c r="AV107" i="1"/>
  <c r="AV108" i="1"/>
  <c r="AV130" i="1"/>
  <c r="AM107" i="1"/>
  <c r="AM108" i="1"/>
  <c r="AM130" i="1"/>
  <c r="AM140" i="1"/>
  <c r="BB38" i="1"/>
  <c r="BD55" i="1"/>
  <c r="BD74" i="1"/>
  <c r="AQ105" i="1"/>
  <c r="AQ106" i="1"/>
  <c r="H107" i="1"/>
  <c r="H108" i="1"/>
  <c r="H130" i="1"/>
  <c r="AF107" i="1"/>
  <c r="AF108" i="1"/>
  <c r="T107" i="1"/>
  <c r="T108" i="1"/>
  <c r="T130" i="1"/>
  <c r="AB107" i="1"/>
  <c r="AB108" i="1"/>
  <c r="AB130" i="1"/>
  <c r="AS107" i="1"/>
  <c r="AS108" i="1"/>
  <c r="AS130" i="1"/>
  <c r="M107" i="1"/>
  <c r="M108" i="1"/>
  <c r="AQ74" i="1"/>
  <c r="G38" i="1"/>
  <c r="N107" i="1"/>
  <c r="N108" i="1"/>
  <c r="N130" i="1"/>
  <c r="P107" i="1"/>
  <c r="P108" i="1"/>
  <c r="P130" i="1"/>
  <c r="AH107" i="1"/>
  <c r="AH108" i="1"/>
  <c r="AH130" i="1"/>
  <c r="AT107" i="1"/>
  <c r="AT108" i="1"/>
  <c r="AT130" i="1"/>
  <c r="E57" i="1"/>
  <c r="E107" i="1"/>
  <c r="E108" i="1"/>
  <c r="E130" i="1"/>
  <c r="W107" i="1"/>
  <c r="BD105" i="1"/>
  <c r="BD106" i="1"/>
  <c r="BC55" i="1"/>
  <c r="BE55" i="1"/>
  <c r="BC47" i="1"/>
  <c r="BE47" i="1"/>
  <c r="BC38" i="1"/>
  <c r="BB105" i="1"/>
  <c r="BB106" i="1"/>
  <c r="AZ105" i="1"/>
  <c r="AZ106" i="1"/>
  <c r="BC128" i="1"/>
  <c r="BC129" i="1"/>
  <c r="BB128" i="1"/>
  <c r="BB129" i="1"/>
  <c r="AU107" i="1"/>
  <c r="AE107" i="1"/>
  <c r="AE108" i="1"/>
  <c r="AE130" i="1"/>
  <c r="G47" i="1"/>
  <c r="R107" i="1"/>
  <c r="R108" i="1"/>
  <c r="R130" i="1"/>
  <c r="AW107" i="1"/>
  <c r="AW108" i="1"/>
  <c r="AW130" i="1"/>
  <c r="AA107" i="1"/>
  <c r="AA108" i="1"/>
  <c r="U107" i="1"/>
  <c r="U108" i="1"/>
  <c r="U130" i="1"/>
  <c r="U140" i="1"/>
  <c r="BD83" i="1"/>
  <c r="BD84" i="1"/>
  <c r="AQ82" i="1"/>
  <c r="G55" i="1"/>
  <c r="S107" i="1"/>
  <c r="S108" i="1"/>
  <c r="S130" i="1"/>
  <c r="Q107" i="1"/>
  <c r="BD82" i="1"/>
  <c r="BB82" i="1"/>
  <c r="BB83" i="1"/>
  <c r="BB84" i="1"/>
  <c r="BE82" i="1"/>
  <c r="BE83" i="1"/>
  <c r="BE84" i="1"/>
  <c r="BD47" i="1"/>
  <c r="BD38" i="1"/>
  <c r="BE105" i="1"/>
  <c r="BE106" i="1"/>
  <c r="BE57" i="1"/>
  <c r="AZ47" i="1"/>
  <c r="AZ55" i="1"/>
  <c r="BB74" i="1"/>
  <c r="BC82" i="1"/>
  <c r="AZ83" i="1"/>
  <c r="AZ84" i="1"/>
  <c r="BC83" i="1"/>
  <c r="BC84" i="1"/>
  <c r="BA83" i="1"/>
  <c r="BA84" i="1"/>
  <c r="BA128" i="1"/>
  <c r="BA129" i="1"/>
  <c r="BA47" i="1"/>
  <c r="BA55" i="1"/>
  <c r="BC74" i="1"/>
  <c r="AZ82" i="1"/>
  <c r="BE128" i="1"/>
  <c r="BE129" i="1"/>
  <c r="BA74" i="1"/>
  <c r="BE74" i="1"/>
  <c r="AZ128" i="10"/>
  <c r="AZ129" i="10"/>
  <c r="AY125" i="11"/>
  <c r="BE124" i="11"/>
  <c r="BE125" i="11"/>
  <c r="AZ124" i="11"/>
  <c r="AZ125" i="11"/>
  <c r="AA106" i="10"/>
  <c r="AS125" i="6"/>
  <c r="BA124" i="11"/>
  <c r="BA125" i="11"/>
  <c r="U106" i="5"/>
  <c r="I125" i="6"/>
  <c r="U125" i="6"/>
  <c r="BA124" i="6"/>
  <c r="BA125" i="6"/>
  <c r="BA105" i="5"/>
  <c r="BA106" i="5"/>
  <c r="BE105" i="5"/>
  <c r="BE106" i="5"/>
  <c r="AZ105" i="5"/>
  <c r="AZ106" i="5"/>
  <c r="AM106" i="5"/>
  <c r="AA106" i="5"/>
  <c r="BC105" i="10"/>
  <c r="BC106" i="10"/>
  <c r="BE105" i="10"/>
  <c r="BE106" i="10"/>
  <c r="BB105" i="10"/>
  <c r="BB106" i="10"/>
  <c r="BE124" i="6"/>
  <c r="BE125" i="6"/>
  <c r="I106" i="10"/>
  <c r="AY125" i="6"/>
  <c r="K124" i="11"/>
  <c r="K125" i="11"/>
  <c r="BB124" i="6"/>
  <c r="BB125" i="6"/>
  <c r="BB124" i="11"/>
  <c r="BB125" i="11"/>
  <c r="BA38" i="1"/>
  <c r="AZ38" i="1"/>
  <c r="BE38" i="1"/>
  <c r="AA129" i="1"/>
  <c r="AY129" i="1"/>
  <c r="I129" i="1"/>
  <c r="AZ107" i="5"/>
  <c r="AZ108" i="5"/>
  <c r="AS134" i="1"/>
  <c r="AS140" i="1"/>
  <c r="O136" i="1"/>
  <c r="O140" i="1"/>
  <c r="AY140" i="5"/>
  <c r="AG138" i="10"/>
  <c r="AG140" i="10"/>
  <c r="AS144" i="10"/>
  <c r="AS140" i="10"/>
  <c r="AY143" i="10"/>
  <c r="AY140" i="10"/>
  <c r="AG140" i="5"/>
  <c r="AS140" i="5"/>
  <c r="I140" i="5"/>
  <c r="O140" i="5"/>
  <c r="BE107" i="10"/>
  <c r="BE108" i="10"/>
  <c r="BE130" i="10"/>
  <c r="BC103" i="6"/>
  <c r="BC104" i="6"/>
  <c r="BC126" i="6"/>
  <c r="AM137" i="11"/>
  <c r="G56" i="5"/>
  <c r="G57" i="5"/>
  <c r="G107" i="5"/>
  <c r="G108" i="5"/>
  <c r="G130" i="5"/>
  <c r="D131" i="5"/>
  <c r="G56" i="10"/>
  <c r="G57" i="10"/>
  <c r="G107" i="10"/>
  <c r="G108" i="10"/>
  <c r="G130" i="10"/>
  <c r="AM140" i="11"/>
  <c r="U140" i="11"/>
  <c r="BD103" i="6"/>
  <c r="BD104" i="6"/>
  <c r="BD126" i="6"/>
  <c r="AZ130" i="5"/>
  <c r="K108" i="1"/>
  <c r="K130" i="1"/>
  <c r="J109" i="1"/>
  <c r="BB103" i="11"/>
  <c r="BB104" i="11"/>
  <c r="BB126" i="11"/>
  <c r="AQ83" i="6"/>
  <c r="AQ84" i="6"/>
  <c r="AQ103" i="6"/>
  <c r="AQ104" i="6"/>
  <c r="AQ126" i="6"/>
  <c r="AG140" i="6"/>
  <c r="AB105" i="6"/>
  <c r="AT127" i="6"/>
  <c r="AT105" i="6"/>
  <c r="O135" i="6"/>
  <c r="AH127" i="6"/>
  <c r="AS137" i="11"/>
  <c r="U136" i="11"/>
  <c r="U139" i="11"/>
  <c r="O141" i="6"/>
  <c r="U138" i="11"/>
  <c r="U137" i="11"/>
  <c r="U133" i="11"/>
  <c r="AS139" i="11"/>
  <c r="AB105" i="11"/>
  <c r="AS131" i="11"/>
  <c r="O132" i="11"/>
  <c r="P109" i="5"/>
  <c r="AG143" i="5"/>
  <c r="AT109" i="5"/>
  <c r="AS133" i="5"/>
  <c r="AS144" i="5"/>
  <c r="AB109" i="10"/>
  <c r="AG136" i="6"/>
  <c r="BE107" i="5"/>
  <c r="BE108" i="5"/>
  <c r="BE130" i="5"/>
  <c r="BB107" i="5"/>
  <c r="BB108" i="5"/>
  <c r="BB130" i="5"/>
  <c r="K126" i="11"/>
  <c r="J127" i="11"/>
  <c r="AM132" i="11"/>
  <c r="U132" i="11"/>
  <c r="AM138" i="11"/>
  <c r="AY141" i="5"/>
  <c r="J109" i="5"/>
  <c r="BC107" i="5"/>
  <c r="BC108" i="5"/>
  <c r="BC130" i="5"/>
  <c r="AB109" i="5"/>
  <c r="O140" i="11"/>
  <c r="AS130" i="11"/>
  <c r="AB127" i="11"/>
  <c r="AM130" i="11"/>
  <c r="AS132" i="11"/>
  <c r="AA141" i="6"/>
  <c r="AA133" i="6"/>
  <c r="AM136" i="6"/>
  <c r="AG132" i="6"/>
  <c r="AS139" i="5"/>
  <c r="AS134" i="5"/>
  <c r="AS135" i="5"/>
  <c r="AS141" i="5"/>
  <c r="AM130" i="6"/>
  <c r="AS133" i="11"/>
  <c r="AM141" i="11"/>
  <c r="AS138" i="5"/>
  <c r="AM131" i="11"/>
  <c r="O134" i="6"/>
  <c r="U141" i="11"/>
  <c r="AS145" i="5"/>
  <c r="AS136" i="5"/>
  <c r="AA137" i="6"/>
  <c r="BC103" i="11"/>
  <c r="BC104" i="11"/>
  <c r="BC126" i="11"/>
  <c r="U135" i="11"/>
  <c r="AS129" i="11"/>
  <c r="U130" i="11"/>
  <c r="BA103" i="6"/>
  <c r="BA104" i="6"/>
  <c r="BA126" i="6"/>
  <c r="AM129" i="11"/>
  <c r="O140" i="6"/>
  <c r="AC108" i="5"/>
  <c r="AC130" i="5"/>
  <c r="AB131" i="5"/>
  <c r="AS143" i="5"/>
  <c r="AS137" i="5"/>
  <c r="AG141" i="6"/>
  <c r="AS142" i="5"/>
  <c r="V127" i="11"/>
  <c r="V105" i="11"/>
  <c r="AS140" i="11"/>
  <c r="AS141" i="11"/>
  <c r="P127" i="11"/>
  <c r="AS136" i="11"/>
  <c r="BC56" i="10"/>
  <c r="BC57" i="10"/>
  <c r="BC107" i="10"/>
  <c r="BC108" i="10"/>
  <c r="BC130" i="10"/>
  <c r="AC108" i="10"/>
  <c r="AC130" i="10"/>
  <c r="AB131" i="10"/>
  <c r="BB56" i="10"/>
  <c r="BB57" i="10"/>
  <c r="BB107" i="10"/>
  <c r="BB108" i="10"/>
  <c r="BB130" i="10"/>
  <c r="BE21" i="10"/>
  <c r="O129" i="6"/>
  <c r="O131" i="11"/>
  <c r="O136" i="6"/>
  <c r="AG133" i="5"/>
  <c r="AG133" i="6"/>
  <c r="AG130" i="6"/>
  <c r="AG136" i="5"/>
  <c r="AG144" i="5"/>
  <c r="AB127" i="6"/>
  <c r="O129" i="11"/>
  <c r="O131" i="6"/>
  <c r="AM134" i="11"/>
  <c r="AS138" i="11"/>
  <c r="AG134" i="5"/>
  <c r="AY143" i="5"/>
  <c r="K130" i="5"/>
  <c r="J131" i="5"/>
  <c r="U129" i="11"/>
  <c r="AS134" i="11"/>
  <c r="V127" i="6"/>
  <c r="U134" i="11"/>
  <c r="AA132" i="11"/>
  <c r="AA134" i="11"/>
  <c r="AA132" i="6"/>
  <c r="AH109" i="5"/>
  <c r="AY142" i="5"/>
  <c r="AY135" i="5"/>
  <c r="AT109" i="10"/>
  <c r="AS138" i="10"/>
  <c r="AA136" i="6"/>
  <c r="AA138" i="6"/>
  <c r="AA140" i="6"/>
  <c r="AA130" i="6"/>
  <c r="J105" i="6"/>
  <c r="O136" i="11"/>
  <c r="BA103" i="11"/>
  <c r="BA104" i="11"/>
  <c r="BA126" i="11"/>
  <c r="O141" i="11"/>
  <c r="O130" i="11"/>
  <c r="AQ83" i="11"/>
  <c r="AQ84" i="11"/>
  <c r="AQ103" i="11"/>
  <c r="AQ104" i="11"/>
  <c r="AQ126" i="11"/>
  <c r="AA131" i="6"/>
  <c r="AA135" i="6"/>
  <c r="AY134" i="5"/>
  <c r="BA107" i="5"/>
  <c r="BA108" i="5"/>
  <c r="BA130" i="5"/>
  <c r="AG138" i="5"/>
  <c r="AG141" i="5"/>
  <c r="AG137" i="6"/>
  <c r="AG134" i="6"/>
  <c r="AA137" i="11"/>
  <c r="AY137" i="5"/>
  <c r="AT131" i="5"/>
  <c r="AQ107" i="5"/>
  <c r="AQ108" i="5"/>
  <c r="AQ130" i="5"/>
  <c r="AN131" i="5"/>
  <c r="K126" i="6"/>
  <c r="J127" i="6"/>
  <c r="AG139" i="6"/>
  <c r="O133" i="6"/>
  <c r="BE103" i="11"/>
  <c r="BE104" i="11"/>
  <c r="BE126" i="11"/>
  <c r="O137" i="11"/>
  <c r="O139" i="11"/>
  <c r="BD103" i="11"/>
  <c r="BD104" i="11"/>
  <c r="BD126" i="11"/>
  <c r="O138" i="11"/>
  <c r="AY139" i="5"/>
  <c r="AA139" i="6"/>
  <c r="O130" i="6"/>
  <c r="AM135" i="11"/>
  <c r="AY133" i="5"/>
  <c r="O137" i="6"/>
  <c r="AG129" i="6"/>
  <c r="AM133" i="11"/>
  <c r="AG137" i="5"/>
  <c r="AG139" i="5"/>
  <c r="AM136" i="11"/>
  <c r="AY136" i="5"/>
  <c r="AA133" i="11"/>
  <c r="AG145" i="5"/>
  <c r="AY138" i="5"/>
  <c r="AG142" i="5"/>
  <c r="BD107" i="5"/>
  <c r="BD108" i="5"/>
  <c r="BD130" i="5"/>
  <c r="BE103" i="6"/>
  <c r="BE104" i="6"/>
  <c r="BE126" i="6"/>
  <c r="AG131" i="6"/>
  <c r="AG135" i="6"/>
  <c r="AA129" i="6"/>
  <c r="AH105" i="6"/>
  <c r="AZ103" i="11"/>
  <c r="AZ104" i="11"/>
  <c r="AZ126" i="11"/>
  <c r="O133" i="11"/>
  <c r="J105" i="11"/>
  <c r="AY144" i="5"/>
  <c r="O134" i="11"/>
  <c r="AA131" i="11"/>
  <c r="AA130" i="11"/>
  <c r="AA139" i="11"/>
  <c r="AH105" i="11"/>
  <c r="AI104" i="11"/>
  <c r="AI126" i="11"/>
  <c r="AH127" i="11"/>
  <c r="I104" i="11"/>
  <c r="P105" i="11"/>
  <c r="AA140" i="11"/>
  <c r="AA129" i="11"/>
  <c r="AA135" i="11"/>
  <c r="AY126" i="11"/>
  <c r="AY141" i="11"/>
  <c r="AO104" i="11"/>
  <c r="AO126" i="11"/>
  <c r="AG104" i="11"/>
  <c r="G56" i="11"/>
  <c r="G57" i="11"/>
  <c r="G103" i="11"/>
  <c r="G104" i="11"/>
  <c r="G126" i="11"/>
  <c r="AA138" i="11"/>
  <c r="AA141" i="11"/>
  <c r="AT105" i="11"/>
  <c r="AU104" i="11"/>
  <c r="AU126" i="11"/>
  <c r="AT127" i="11"/>
  <c r="E104" i="11"/>
  <c r="E126" i="11"/>
  <c r="AA136" i="11"/>
  <c r="E104" i="6"/>
  <c r="E126" i="6"/>
  <c r="G56" i="6"/>
  <c r="G57" i="6"/>
  <c r="G103" i="6"/>
  <c r="G104" i="6"/>
  <c r="G126" i="6"/>
  <c r="AO104" i="6"/>
  <c r="AO126" i="6"/>
  <c r="V105" i="6"/>
  <c r="AA134" i="6"/>
  <c r="O132" i="6"/>
  <c r="AZ103" i="6"/>
  <c r="AZ104" i="6"/>
  <c r="AZ126" i="6"/>
  <c r="BB103" i="6"/>
  <c r="BB104" i="6"/>
  <c r="BB126" i="6"/>
  <c r="Q104" i="6"/>
  <c r="Q126" i="6"/>
  <c r="P127" i="6"/>
  <c r="P105" i="6"/>
  <c r="O138" i="6"/>
  <c r="O135" i="5"/>
  <c r="O136" i="5"/>
  <c r="O133" i="5"/>
  <c r="O139" i="5"/>
  <c r="O141" i="5"/>
  <c r="O143" i="5"/>
  <c r="O138" i="5"/>
  <c r="O142" i="5"/>
  <c r="O137" i="5"/>
  <c r="W108" i="5"/>
  <c r="W130" i="5"/>
  <c r="V131" i="5"/>
  <c r="V109" i="5"/>
  <c r="I133" i="5"/>
  <c r="O134" i="5"/>
  <c r="O144" i="5"/>
  <c r="O145" i="5"/>
  <c r="P131" i="5"/>
  <c r="O144" i="10"/>
  <c r="O143" i="10"/>
  <c r="O141" i="10"/>
  <c r="O136" i="10"/>
  <c r="O135" i="10"/>
  <c r="O134" i="10"/>
  <c r="O137" i="10"/>
  <c r="E108" i="10"/>
  <c r="E130" i="10"/>
  <c r="P109" i="10"/>
  <c r="O133" i="10"/>
  <c r="AS134" i="10"/>
  <c r="O139" i="10"/>
  <c r="M130" i="1"/>
  <c r="P109" i="1"/>
  <c r="AH109" i="1"/>
  <c r="AZ107" i="1"/>
  <c r="AZ108" i="1"/>
  <c r="AZ130" i="1"/>
  <c r="AY135" i="10"/>
  <c r="AM141" i="10"/>
  <c r="AM143" i="10"/>
  <c r="AS141" i="10"/>
  <c r="V109" i="10"/>
  <c r="AT131" i="10"/>
  <c r="AH109" i="10"/>
  <c r="AM139" i="10"/>
  <c r="AM142" i="10"/>
  <c r="V131" i="10"/>
  <c r="AS142" i="10"/>
  <c r="AH131" i="10"/>
  <c r="AG143" i="10"/>
  <c r="O142" i="10"/>
  <c r="O145" i="10"/>
  <c r="AS133" i="10"/>
  <c r="O138" i="10"/>
  <c r="AZ107" i="10"/>
  <c r="AZ108" i="10"/>
  <c r="AZ130" i="10"/>
  <c r="K108" i="10"/>
  <c r="K130" i="10"/>
  <c r="J131" i="10"/>
  <c r="J109" i="10"/>
  <c r="AQ83" i="10"/>
  <c r="AQ84" i="10"/>
  <c r="AQ107" i="10"/>
  <c r="AS145" i="10"/>
  <c r="AM134" i="10"/>
  <c r="AY134" i="10"/>
  <c r="AY141" i="10"/>
  <c r="BD107" i="10"/>
  <c r="BD108" i="10"/>
  <c r="BD130" i="10"/>
  <c r="AS139" i="10"/>
  <c r="AS143" i="10"/>
  <c r="AS135" i="10"/>
  <c r="AM136" i="10"/>
  <c r="AS137" i="10"/>
  <c r="AY144" i="10"/>
  <c r="AS136" i="10"/>
  <c r="AM145" i="10"/>
  <c r="BA107" i="10"/>
  <c r="O138" i="1"/>
  <c r="O145" i="1"/>
  <c r="AS143" i="1"/>
  <c r="AS142" i="1"/>
  <c r="G56" i="1"/>
  <c r="G57" i="1"/>
  <c r="G107" i="1"/>
  <c r="D109" i="1"/>
  <c r="AS138" i="1"/>
  <c r="AS137" i="1"/>
  <c r="AM134" i="1"/>
  <c r="O134" i="1"/>
  <c r="O142" i="1"/>
  <c r="AS144" i="1"/>
  <c r="AS141" i="1"/>
  <c r="O137" i="1"/>
  <c r="AM135" i="1"/>
  <c r="AS145" i="1"/>
  <c r="AS135" i="1"/>
  <c r="AH131" i="1"/>
  <c r="O143" i="1"/>
  <c r="AS139" i="1"/>
  <c r="AS133" i="1"/>
  <c r="AS136" i="1"/>
  <c r="O139" i="1"/>
  <c r="AQ83" i="1"/>
  <c r="AQ84" i="1"/>
  <c r="AQ107" i="1"/>
  <c r="AN109" i="1"/>
  <c r="BE107" i="1"/>
  <c r="BE108" i="1"/>
  <c r="BE130" i="1"/>
  <c r="AM137" i="1"/>
  <c r="AM144" i="1"/>
  <c r="O133" i="1"/>
  <c r="AM143" i="1"/>
  <c r="BB107" i="1"/>
  <c r="BB108" i="1"/>
  <c r="BB130" i="1"/>
  <c r="O141" i="1"/>
  <c r="O135" i="1"/>
  <c r="AM138" i="1"/>
  <c r="AG139" i="1"/>
  <c r="BD107" i="1"/>
  <c r="BD108" i="1"/>
  <c r="BD130" i="1"/>
  <c r="O144" i="1"/>
  <c r="AG135" i="1"/>
  <c r="U135" i="1"/>
  <c r="AG145" i="1"/>
  <c r="AG133" i="1"/>
  <c r="AG143" i="1"/>
  <c r="Q108" i="1"/>
  <c r="Q130" i="1"/>
  <c r="P131" i="1"/>
  <c r="AB131" i="1"/>
  <c r="W108" i="1"/>
  <c r="W130" i="1"/>
  <c r="V131" i="1"/>
  <c r="V109" i="1"/>
  <c r="AB109" i="1"/>
  <c r="AU108" i="1"/>
  <c r="AU130" i="1"/>
  <c r="AT131" i="1"/>
  <c r="AT109" i="1"/>
  <c r="AG137" i="1"/>
  <c r="AG134" i="1"/>
  <c r="BA107" i="1"/>
  <c r="BC107" i="1"/>
  <c r="BC108" i="1"/>
  <c r="BC130" i="1"/>
  <c r="AG134" i="10"/>
  <c r="AG136" i="10"/>
  <c r="AG145" i="10"/>
  <c r="I134" i="5"/>
  <c r="AY139" i="10"/>
  <c r="AY137" i="10"/>
  <c r="AH131" i="5"/>
  <c r="P131" i="10"/>
  <c r="AY126" i="6"/>
  <c r="AY133" i="6"/>
  <c r="U107" i="5"/>
  <c r="I107" i="10"/>
  <c r="AM140" i="6"/>
  <c r="AM137" i="6"/>
  <c r="AM131" i="6"/>
  <c r="AM139" i="6"/>
  <c r="AM138" i="6"/>
  <c r="AM129" i="6"/>
  <c r="AM135" i="6"/>
  <c r="AM133" i="6"/>
  <c r="AM134" i="6"/>
  <c r="AG144" i="10"/>
  <c r="AG142" i="10"/>
  <c r="AG139" i="10"/>
  <c r="AG133" i="10"/>
  <c r="AG137" i="10"/>
  <c r="I144" i="5"/>
  <c r="I141" i="5"/>
  <c r="I137" i="5"/>
  <c r="I139" i="5"/>
  <c r="AM132" i="6"/>
  <c r="AM137" i="10"/>
  <c r="AG141" i="10"/>
  <c r="AM107" i="5"/>
  <c r="AM133" i="10"/>
  <c r="I143" i="5"/>
  <c r="I138" i="5"/>
  <c r="I145" i="5"/>
  <c r="I136" i="5"/>
  <c r="AA107" i="10"/>
  <c r="AY136" i="10"/>
  <c r="AY142" i="10"/>
  <c r="AY145" i="10"/>
  <c r="AY138" i="10"/>
  <c r="AM138" i="10"/>
  <c r="AG135" i="10"/>
  <c r="AA107" i="5"/>
  <c r="U130" i="10"/>
  <c r="U140" i="10"/>
  <c r="AM144" i="10"/>
  <c r="U126" i="6"/>
  <c r="U130" i="6"/>
  <c r="I126" i="6"/>
  <c r="I130" i="6"/>
  <c r="AY133" i="10"/>
  <c r="I135" i="5"/>
  <c r="AS126" i="6"/>
  <c r="AS133" i="6"/>
  <c r="AM135" i="10"/>
  <c r="U142" i="1"/>
  <c r="AG144" i="1"/>
  <c r="U138" i="1"/>
  <c r="U144" i="1"/>
  <c r="U143" i="1"/>
  <c r="U133" i="1"/>
  <c r="U141" i="1"/>
  <c r="U134" i="1"/>
  <c r="U136" i="1"/>
  <c r="U139" i="1"/>
  <c r="U137" i="1"/>
  <c r="U145" i="1"/>
  <c r="AG141" i="1"/>
  <c r="AG136" i="1"/>
  <c r="I130" i="1"/>
  <c r="AA130" i="1"/>
  <c r="AG138" i="1"/>
  <c r="AM142" i="1"/>
  <c r="AM133" i="1"/>
  <c r="AM139" i="1"/>
  <c r="AG142" i="1"/>
  <c r="AM141" i="1"/>
  <c r="AM136" i="1"/>
  <c r="AM145" i="1"/>
  <c r="AY130" i="1"/>
  <c r="AY135" i="1"/>
  <c r="J131" i="1"/>
  <c r="AA134" i="1"/>
  <c r="AA140" i="1"/>
  <c r="I143" i="1"/>
  <c r="I140" i="1"/>
  <c r="D109" i="10"/>
  <c r="D131" i="10"/>
  <c r="D109" i="5"/>
  <c r="AN105" i="6"/>
  <c r="AN127" i="6"/>
  <c r="AN109" i="5"/>
  <c r="AS142" i="11"/>
  <c r="U142" i="11"/>
  <c r="I138" i="6"/>
  <c r="D127" i="11"/>
  <c r="BC131" i="5"/>
  <c r="AS146" i="5"/>
  <c r="BD105" i="6"/>
  <c r="AY135" i="6"/>
  <c r="AY146" i="5"/>
  <c r="AN105" i="11"/>
  <c r="BC127" i="11"/>
  <c r="AA142" i="11"/>
  <c r="BD109" i="5"/>
  <c r="AM142" i="11"/>
  <c r="U140" i="6"/>
  <c r="AY130" i="6"/>
  <c r="BD105" i="11"/>
  <c r="AY138" i="11"/>
  <c r="AG142" i="6"/>
  <c r="AG146" i="5"/>
  <c r="O142" i="11"/>
  <c r="I133" i="6"/>
  <c r="U132" i="6"/>
  <c r="AA142" i="6"/>
  <c r="AN127" i="11"/>
  <c r="AS137" i="6"/>
  <c r="I135" i="6"/>
  <c r="U137" i="6"/>
  <c r="O146" i="5"/>
  <c r="AY130" i="11"/>
  <c r="AY135" i="11"/>
  <c r="AY133" i="11"/>
  <c r="AY140" i="11"/>
  <c r="AY139" i="6"/>
  <c r="AY131" i="6"/>
  <c r="O146" i="10"/>
  <c r="BA131" i="5"/>
  <c r="AY137" i="11"/>
  <c r="AS132" i="6"/>
  <c r="AY141" i="6"/>
  <c r="AY129" i="6"/>
  <c r="AY131" i="11"/>
  <c r="AY139" i="11"/>
  <c r="BE130" i="6"/>
  <c r="AY134" i="6"/>
  <c r="AY136" i="6"/>
  <c r="AY138" i="6"/>
  <c r="O142" i="6"/>
  <c r="AY134" i="11"/>
  <c r="AG126" i="11"/>
  <c r="AG133" i="11"/>
  <c r="I126" i="11"/>
  <c r="I131" i="11"/>
  <c r="D105" i="11"/>
  <c r="AY132" i="11"/>
  <c r="AY129" i="11"/>
  <c r="I135" i="11"/>
  <c r="AY136" i="11"/>
  <c r="D127" i="6"/>
  <c r="I131" i="6"/>
  <c r="I141" i="6"/>
  <c r="U139" i="6"/>
  <c r="U138" i="6"/>
  <c r="BC127" i="6"/>
  <c r="I129" i="6"/>
  <c r="U129" i="6"/>
  <c r="AY132" i="6"/>
  <c r="AY140" i="6"/>
  <c r="AY137" i="6"/>
  <c r="D105" i="6"/>
  <c r="G108" i="1"/>
  <c r="G130" i="1"/>
  <c r="D131" i="1"/>
  <c r="I141" i="1"/>
  <c r="I138" i="1"/>
  <c r="I134" i="1"/>
  <c r="AQ108" i="1"/>
  <c r="AQ130" i="1"/>
  <c r="AN131" i="1"/>
  <c r="AS146" i="10"/>
  <c r="AQ108" i="10"/>
  <c r="AQ130" i="10"/>
  <c r="AN131" i="10"/>
  <c r="AN109" i="10"/>
  <c r="BA108" i="10"/>
  <c r="BA130" i="10"/>
  <c r="BC131" i="10"/>
  <c r="BD109" i="10"/>
  <c r="AA141" i="1"/>
  <c r="AA144" i="1"/>
  <c r="AA143" i="1"/>
  <c r="BE143" i="1"/>
  <c r="AA136" i="1"/>
  <c r="AS146" i="1"/>
  <c r="O146" i="1"/>
  <c r="AY140" i="1"/>
  <c r="I139" i="1"/>
  <c r="I137" i="1"/>
  <c r="AA137" i="1"/>
  <c r="I133" i="1"/>
  <c r="AY139" i="1"/>
  <c r="AY137" i="1"/>
  <c r="BD109" i="1"/>
  <c r="AY138" i="1"/>
  <c r="I142" i="1"/>
  <c r="AA138" i="1"/>
  <c r="BA109" i="1"/>
  <c r="AG146" i="1"/>
  <c r="BA108" i="1"/>
  <c r="BA130" i="1"/>
  <c r="BC131" i="1"/>
  <c r="AG146" i="10"/>
  <c r="U143" i="10"/>
  <c r="U134" i="10"/>
  <c r="U133" i="10"/>
  <c r="U138" i="10"/>
  <c r="U136" i="10"/>
  <c r="U142" i="10"/>
  <c r="U141" i="10"/>
  <c r="U135" i="10"/>
  <c r="AA108" i="10"/>
  <c r="U144" i="10"/>
  <c r="I146" i="5"/>
  <c r="U108" i="5"/>
  <c r="AS138" i="6"/>
  <c r="AS134" i="6"/>
  <c r="AS136" i="6"/>
  <c r="AS139" i="6"/>
  <c r="AS131" i="6"/>
  <c r="AS130" i="6"/>
  <c r="AS135" i="6"/>
  <c r="AS141" i="6"/>
  <c r="AS140" i="6"/>
  <c r="AY146" i="10"/>
  <c r="U139" i="10"/>
  <c r="AM146" i="10"/>
  <c r="AM108" i="5"/>
  <c r="AM142" i="6"/>
  <c r="AS129" i="6"/>
  <c r="I136" i="6"/>
  <c r="I132" i="6"/>
  <c r="I134" i="6"/>
  <c r="I139" i="6"/>
  <c r="I140" i="6"/>
  <c r="I137" i="6"/>
  <c r="U131" i="6"/>
  <c r="U141" i="6"/>
  <c r="U133" i="6"/>
  <c r="U135" i="6"/>
  <c r="U134" i="6"/>
  <c r="U136" i="6"/>
  <c r="U145" i="10"/>
  <c r="U137" i="10"/>
  <c r="AA108" i="5"/>
  <c r="I108" i="10"/>
  <c r="AM146" i="1"/>
  <c r="AA139" i="1"/>
  <c r="I135" i="1"/>
  <c r="I144" i="1"/>
  <c r="I145" i="1"/>
  <c r="AA145" i="1"/>
  <c r="AA142" i="1"/>
  <c r="AA133" i="1"/>
  <c r="AA135" i="1"/>
  <c r="AY143" i="1"/>
  <c r="AY134" i="1"/>
  <c r="AY142" i="1"/>
  <c r="AY133" i="1"/>
  <c r="AY136" i="1"/>
  <c r="AY144" i="1"/>
  <c r="AY141" i="1"/>
  <c r="I136" i="1"/>
  <c r="U146" i="1"/>
  <c r="AY145" i="1"/>
  <c r="BA109" i="10"/>
  <c r="BE134" i="1"/>
  <c r="BA131" i="1"/>
  <c r="BA105" i="6"/>
  <c r="BE133" i="6"/>
  <c r="BA131" i="10"/>
  <c r="BA109" i="5"/>
  <c r="BE135" i="6"/>
  <c r="BE132" i="6"/>
  <c r="BA127" i="6"/>
  <c r="BE140" i="6"/>
  <c r="BE138" i="6"/>
  <c r="BA127" i="11"/>
  <c r="BE137" i="6"/>
  <c r="BA105" i="11"/>
  <c r="AG140" i="11"/>
  <c r="AG138" i="11"/>
  <c r="AY142" i="6"/>
  <c r="AG130" i="11"/>
  <c r="I130" i="11"/>
  <c r="I133" i="11"/>
  <c r="BE133" i="11"/>
  <c r="AY142" i="11"/>
  <c r="I138" i="11"/>
  <c r="AG141" i="11"/>
  <c r="AG139" i="11"/>
  <c r="BE129" i="6"/>
  <c r="I129" i="11"/>
  <c r="AG135" i="11"/>
  <c r="BE135" i="11"/>
  <c r="AG129" i="11"/>
  <c r="BE133" i="1"/>
  <c r="I136" i="11"/>
  <c r="I134" i="11"/>
  <c r="I141" i="11"/>
  <c r="I139" i="11"/>
  <c r="I140" i="11"/>
  <c r="I137" i="11"/>
  <c r="I132" i="11"/>
  <c r="AG132" i="11"/>
  <c r="AG134" i="11"/>
  <c r="AG131" i="11"/>
  <c r="AG137" i="11"/>
  <c r="AG136" i="11"/>
  <c r="BE141" i="6"/>
  <c r="BE139" i="6"/>
  <c r="BE141" i="1"/>
  <c r="BE137" i="1"/>
  <c r="BE138" i="1"/>
  <c r="BE136" i="1"/>
  <c r="BE144" i="1"/>
  <c r="BE142" i="1"/>
  <c r="BE139" i="1"/>
  <c r="BE140" i="1"/>
  <c r="U142" i="6"/>
  <c r="I130" i="10"/>
  <c r="I142" i="6"/>
  <c r="AA130" i="5"/>
  <c r="BE134" i="6"/>
  <c r="U130" i="5"/>
  <c r="U146" i="10"/>
  <c r="BE131" i="6"/>
  <c r="AS142" i="6"/>
  <c r="AM130" i="5"/>
  <c r="AM140" i="5"/>
  <c r="AA130" i="10"/>
  <c r="BE136" i="6"/>
  <c r="BE135" i="1"/>
  <c r="AA146" i="1"/>
  <c r="AY146" i="1"/>
  <c r="I146" i="1"/>
  <c r="BE145" i="1"/>
  <c r="I134" i="10"/>
  <c r="I140" i="10"/>
  <c r="AA139" i="10"/>
  <c r="AA140" i="10"/>
  <c r="U134" i="5"/>
  <c r="U140" i="5"/>
  <c r="AA135" i="5"/>
  <c r="AA140" i="5"/>
  <c r="BE129" i="11"/>
  <c r="BE140" i="11"/>
  <c r="BE138" i="11"/>
  <c r="BE130" i="11"/>
  <c r="AM145" i="5"/>
  <c r="AM133" i="5"/>
  <c r="AM144" i="5"/>
  <c r="BE141" i="11"/>
  <c r="AA143" i="10"/>
  <c r="AM139" i="5"/>
  <c r="BE139" i="11"/>
  <c r="BE136" i="11"/>
  <c r="BE132" i="11"/>
  <c r="AG142" i="11"/>
  <c r="U137" i="5"/>
  <c r="BE131" i="11"/>
  <c r="BE137" i="11"/>
  <c r="I142" i="11"/>
  <c r="BE134" i="11"/>
  <c r="AA136" i="5"/>
  <c r="AA137" i="5"/>
  <c r="AA145" i="5"/>
  <c r="AA142" i="5"/>
  <c r="AA141" i="10"/>
  <c r="I136" i="10"/>
  <c r="I141" i="10"/>
  <c r="I144" i="10"/>
  <c r="I139" i="10"/>
  <c r="BE139" i="10"/>
  <c r="AA142" i="10"/>
  <c r="I137" i="10"/>
  <c r="I142" i="10"/>
  <c r="I133" i="10"/>
  <c r="I145" i="10"/>
  <c r="I135" i="10"/>
  <c r="AA133" i="5"/>
  <c r="AA134" i="5"/>
  <c r="I138" i="10"/>
  <c r="I143" i="10"/>
  <c r="U133" i="5"/>
  <c r="U144" i="5"/>
  <c r="U138" i="5"/>
  <c r="U142" i="5"/>
  <c r="U136" i="5"/>
  <c r="U145" i="5"/>
  <c r="U143" i="5"/>
  <c r="AM138" i="5"/>
  <c r="AM135" i="5"/>
  <c r="AM134" i="5"/>
  <c r="U135" i="5"/>
  <c r="AM141" i="5"/>
  <c r="AM142" i="5"/>
  <c r="U139" i="5"/>
  <c r="AA139" i="5"/>
  <c r="AA144" i="5"/>
  <c r="AM137" i="5"/>
  <c r="AA135" i="10"/>
  <c r="AA145" i="10"/>
  <c r="AA137" i="10"/>
  <c r="AA134" i="10"/>
  <c r="AA133" i="10"/>
  <c r="AA136" i="10"/>
  <c r="AA144" i="10"/>
  <c r="AA138" i="10"/>
  <c r="AM136" i="5"/>
  <c r="AM143" i="5"/>
  <c r="AA138" i="5"/>
  <c r="U141" i="5"/>
  <c r="AA141" i="5"/>
  <c r="AA143" i="5"/>
  <c r="BE142" i="6"/>
  <c r="BE146" i="1"/>
  <c r="BE142" i="11"/>
  <c r="BE135" i="5"/>
  <c r="BE134" i="10"/>
  <c r="BE140" i="10"/>
  <c r="BE134" i="5"/>
  <c r="BE136" i="5"/>
  <c r="BE142" i="5"/>
  <c r="BE140" i="5"/>
  <c r="BE136" i="10"/>
  <c r="BE143" i="10"/>
  <c r="BE141" i="10"/>
  <c r="BE142" i="10"/>
  <c r="AA146" i="5"/>
  <c r="BE139" i="5"/>
  <c r="BE137" i="5"/>
  <c r="BE145" i="5"/>
  <c r="BE141" i="5"/>
  <c r="BE137" i="10"/>
  <c r="BE144" i="10"/>
  <c r="BE135" i="10"/>
  <c r="BE145" i="10"/>
  <c r="AA146" i="10"/>
  <c r="I146" i="10"/>
  <c r="BE138" i="10"/>
  <c r="AM146" i="5"/>
  <c r="U146" i="5"/>
  <c r="BE133" i="5"/>
  <c r="BE143" i="5"/>
  <c r="BE138" i="5"/>
  <c r="BE133" i="10"/>
  <c r="BE144" i="5"/>
  <c r="BE146" i="5"/>
  <c r="BE146" i="10"/>
</calcChain>
</file>

<file path=xl/sharedStrings.xml><?xml version="1.0" encoding="utf-8"?>
<sst xmlns="http://schemas.openxmlformats.org/spreadsheetml/2006/main" count="3519" uniqueCount="496">
  <si>
    <t xml:space="preserve"> TANÓRA-, KREDIT- ÉS VIZSGATERV </t>
  </si>
  <si>
    <t>ÁLLAMI LÉGIKÖZLEKEDÉSI ALAPKÉPZÉSI SZAK</t>
  </si>
  <si>
    <t>teljes idejű nappali munkarendben tanuló hallgatók részére.</t>
  </si>
  <si>
    <t>tantárgy kódja</t>
  </si>
  <si>
    <t>tantárgy jellege</t>
  </si>
  <si>
    <t>tanulmányi terület/tantárgy</t>
  </si>
  <si>
    <t>félév/szemeszter</t>
  </si>
  <si>
    <t>TÖRZSANYAG ÖSSZESEN</t>
  </si>
  <si>
    <t>Tantárgyfelelős</t>
  </si>
  <si>
    <t>Oktató</t>
  </si>
  <si>
    <t>1.</t>
  </si>
  <si>
    <t>2.</t>
  </si>
  <si>
    <t>3.</t>
  </si>
  <si>
    <t>4.</t>
  </si>
  <si>
    <t>5.</t>
  </si>
  <si>
    <t>6.</t>
  </si>
  <si>
    <t>7.</t>
  </si>
  <si>
    <t>8.</t>
  </si>
  <si>
    <t>elm.</t>
  </si>
  <si>
    <t>gyak.</t>
  </si>
  <si>
    <t>kredit</t>
  </si>
  <si>
    <r>
      <t xml:space="preserve">számonkérés    és             </t>
    </r>
    <r>
      <rPr>
        <b/>
        <i/>
        <sz val="10"/>
        <rFont val="Arial Narrow"/>
        <family val="2"/>
      </rPr>
      <t>heti összestanóra</t>
    </r>
  </si>
  <si>
    <t>elm. + gyak.                      heti összes tanóra</t>
  </si>
  <si>
    <t>heti tanóra</t>
  </si>
  <si>
    <t>félévi tanóra</t>
  </si>
  <si>
    <t>Alapozó ismeretek</t>
  </si>
  <si>
    <t>1.1</t>
  </si>
  <si>
    <t>katonai ismeretek</t>
  </si>
  <si>
    <t>HKTSB01</t>
  </si>
  <si>
    <t>K</t>
  </si>
  <si>
    <t>Katonai testnevelés I.</t>
  </si>
  <si>
    <t>F</t>
  </si>
  <si>
    <t>Bánszki Gábor</t>
  </si>
  <si>
    <t>Testnevelő tanárok</t>
  </si>
  <si>
    <t>HGEOB31A</t>
  </si>
  <si>
    <t>Fegyverzeti és szakcsapat modul</t>
  </si>
  <si>
    <t>B</t>
  </si>
  <si>
    <t>HGEOB33A</t>
  </si>
  <si>
    <t>Szabályismereti modul</t>
  </si>
  <si>
    <t>HGEOB30A</t>
  </si>
  <si>
    <t>Harcászati modul</t>
  </si>
  <si>
    <t>HGEOB32A</t>
  </si>
  <si>
    <t>Lövészeti felkészítés</t>
  </si>
  <si>
    <t>G</t>
  </si>
  <si>
    <t xml:space="preserve">Dr. Krajnc Zoltán, Dr. Boldizsár Gábor, Dr. Jobbágy Zoltán </t>
  </si>
  <si>
    <t>HGEOB006</t>
  </si>
  <si>
    <t>Térképészeti ismeretek</t>
  </si>
  <si>
    <t xml:space="preserve">Dr. Kállai Attila </t>
  </si>
  <si>
    <t>Dr. Für Gáspár, Szilágyi Gábor, Kulbert-Fassang Ágnes</t>
  </si>
  <si>
    <t>katonai ismeretek összesen</t>
  </si>
  <si>
    <t>1.2</t>
  </si>
  <si>
    <t>közszolgálati alapismeretek</t>
  </si>
  <si>
    <t>KTE1B01</t>
  </si>
  <si>
    <t>Általános politológia</t>
  </si>
  <si>
    <t>Dr. Egedy Gergely</t>
  </si>
  <si>
    <t>Dr. Szentpéteri Nagy Richárd</t>
  </si>
  <si>
    <t>NKEHT030105</t>
  </si>
  <si>
    <t>Általános szociológia</t>
  </si>
  <si>
    <t xml:space="preserve">Dr. Kiss Zoltán László </t>
  </si>
  <si>
    <t>Dr. Kiss Zoltán László, Dr. Kanyó Mária, Dr. Krizbai János</t>
  </si>
  <si>
    <t>KAL6B01</t>
  </si>
  <si>
    <t xml:space="preserve">Alkotmányjog </t>
  </si>
  <si>
    <t>Dr. Cserny Ákos</t>
  </si>
  <si>
    <t>Dr. Balogh Zsolt, Dr. Borbás Beatrix, Dr. Bódi Stefánia, Dr. Cserny Ákos, Dr. Fejes Zsuzsanna, Dr. Patyi András, Dr. Szalai András, Dr. Téglási András, Dr. Tóth Zoltán József</t>
  </si>
  <si>
    <t>RRVTB01</t>
  </si>
  <si>
    <t>Vezetés- és szervezés elmélet</t>
  </si>
  <si>
    <t>Dr. Kovács Gábor</t>
  </si>
  <si>
    <t>Prof. Dr. Molnár Miklós, Dr. Czuprák Ottó, Dr. Ujházi László, Dr. Koromvári Péter, Dr. Belényesi Emese, Dr. Sallai János, Dr. Horváth Lóránt, Balassa Bence</t>
  </si>
  <si>
    <t>KIJ6B01</t>
  </si>
  <si>
    <t>Közigazgatási funkciók és működés</t>
  </si>
  <si>
    <t>Dr. Boros Anita</t>
  </si>
  <si>
    <t>Dr. Boros Anita, Dr. Temesi István, Dr. György István, Dr. Szalai András, Dr. Horváth Attila, Dr. Szamel Katalin</t>
  </si>
  <si>
    <t>HHH1B01</t>
  </si>
  <si>
    <t>Hadelmélet és katonai műveletek</t>
  </si>
  <si>
    <t>Prof. Dr. Szendy István ezds.</t>
  </si>
  <si>
    <t xml:space="preserve">Dr. Forgács Balázs, Dr. Jobbágy Zoltán </t>
  </si>
  <si>
    <t>KBVAB03</t>
  </si>
  <si>
    <t>Biztonsági tanulmányok</t>
  </si>
  <si>
    <t>Dr. Gazdag Ferenc</t>
  </si>
  <si>
    <t>Dr. Gazdag Ferenc, Dr. Szenes Zoltán, Dr. Tálas Péter, Nagyné Dr. Rózsa Erzsébet, Dr. Kaiser Ferenc, Dr. Molnár Anna, Dr. Hettyey András, Marsai Viktor, Dr. Balogh István, Dr. Deák-Molnár Dóra</t>
  </si>
  <si>
    <t>RARTB01</t>
  </si>
  <si>
    <t>Rendészet elmélete és a rendészeti eszközrendszer</t>
  </si>
  <si>
    <t>Dr. Balla Zoltán</t>
  </si>
  <si>
    <t>Dr. Balla Zoltán, Dr. Finszter Géza, Dr. Buzás Gábor</t>
  </si>
  <si>
    <t>KAL6B02</t>
  </si>
  <si>
    <t>Az állam szervezete</t>
  </si>
  <si>
    <t>HLMLB01</t>
  </si>
  <si>
    <t>Dr. Pohl Árpád ezds.</t>
  </si>
  <si>
    <t>Dr. Pohl Árpád ezds., Dr. Báthy Sándor, Dr. Horváth Attila, Dr. Szászi Gábor</t>
  </si>
  <si>
    <t>KSJ4B01</t>
  </si>
  <si>
    <t>Közszolgálati életpályák</t>
  </si>
  <si>
    <t>Dr. György István</t>
  </si>
  <si>
    <t>Dr. György István, Dr. Hazafi Zoltán, Dr. Horváth Attila, Dr. Szalai András</t>
  </si>
  <si>
    <t>NKNBB01</t>
  </si>
  <si>
    <t xml:space="preserve">Nemzetbiztonsági tanulmányok </t>
  </si>
  <si>
    <t xml:space="preserve">Dr. Resperger István </t>
  </si>
  <si>
    <t>Dr. Resperger István, Dr. Kis-Benedek József, Dr. Dobák Imre, Dr. Regényi Kund, Dr. Bebesi Zoltán, Dávid Ferenc</t>
  </si>
  <si>
    <t>VKMTB11</t>
  </si>
  <si>
    <t>Katasztrófavédelmi igazgatás</t>
  </si>
  <si>
    <t>Prof. Dr. Bleszity János</t>
  </si>
  <si>
    <t>Dr. Schweickhardt Gotthilf</t>
  </si>
  <si>
    <t>KPÜ2B01</t>
  </si>
  <si>
    <t>Közpénzügyek és államháztartástan</t>
  </si>
  <si>
    <t>Prof. Dr. Lentner Csaba</t>
  </si>
  <si>
    <t>Prof. Dr. Lentner Csaba, Dr. Novoszáth Péter, Dr. Gregóczki Etelka</t>
  </si>
  <si>
    <t>RRVTB03</t>
  </si>
  <si>
    <t>Közös közszolgálati gyakorlat</t>
  </si>
  <si>
    <t>Prof. Dr. Molnár Miklós, Prof. Dr. Bleszity János, Dr. Czuprák Ottó, Prof. Dr. Padányi József, Prof. Dr. Szendy István, Prof. Dr. Fórizs Sándor, Prof. Dr. Sallai János</t>
  </si>
  <si>
    <t>közszolgálati alapismeretek összesen</t>
  </si>
  <si>
    <t>1.3</t>
  </si>
  <si>
    <t>gazdasági és humánismeretek</t>
  </si>
  <si>
    <t>Közgazdaságtan LK</t>
  </si>
  <si>
    <t>Dr. Fülöp Katalin</t>
  </si>
  <si>
    <t>Dr. Fülöp Katalin, Dr. Taksás Balázs</t>
  </si>
  <si>
    <t>Pszichológia és pedagógia alapjai LK</t>
  </si>
  <si>
    <t>HIEHB59</t>
  </si>
  <si>
    <t>Minőségbiztosítás</t>
  </si>
  <si>
    <t>H760B10</t>
  </si>
  <si>
    <t>Hadtörténelem</t>
  </si>
  <si>
    <t>Prof. Dr. Csikány Tamás</t>
  </si>
  <si>
    <t>Prof. Dr. Csikány Tamás, Dr. Kaló József</t>
  </si>
  <si>
    <t>KBVAB99</t>
  </si>
  <si>
    <t>Dr. Lattmann Tamás</t>
  </si>
  <si>
    <t>HHH3B99</t>
  </si>
  <si>
    <t xml:space="preserve">Vezetői és menedzsment ismeretek </t>
  </si>
  <si>
    <t>Dr. Szelei Ildikó</t>
  </si>
  <si>
    <t>HABVB31</t>
  </si>
  <si>
    <t>Környezetvédelem</t>
  </si>
  <si>
    <t>Prof. Dr. Földi László</t>
  </si>
  <si>
    <t>Prof. Dr. Földi László, Dr. Hornyacsek Júlia, Dr. habil. Berek Tamás</t>
  </si>
  <si>
    <t>gazdasági és humánismeretek összesen</t>
  </si>
  <si>
    <t>1.4</t>
  </si>
  <si>
    <t>természettudományos alapismeretek</t>
  </si>
  <si>
    <t>Kocsiné Fábián Margit, Dr. Székely Gergely</t>
  </si>
  <si>
    <t>H925B21</t>
  </si>
  <si>
    <t>Matematika KU I.</t>
  </si>
  <si>
    <t>Prof. Dr. Horváth István</t>
  </si>
  <si>
    <t>A rádió-hírközlés fizikai alapjai</t>
  </si>
  <si>
    <t>Dr. Németh András</t>
  </si>
  <si>
    <t>H925B24</t>
  </si>
  <si>
    <t>Matematika KA II.</t>
  </si>
  <si>
    <t>Dr. Nagy Imre</t>
  </si>
  <si>
    <t>H925B36</t>
  </si>
  <si>
    <t>Villamosságtan KA</t>
  </si>
  <si>
    <t>Fizika LK</t>
  </si>
  <si>
    <t>természettudományos alapismeretek összesen</t>
  </si>
  <si>
    <t>SEGÉD SZÁMÍTÁS</t>
  </si>
  <si>
    <t xml:space="preserve">Szakmai törzsanyag </t>
  </si>
  <si>
    <t>2.1</t>
  </si>
  <si>
    <t>Szakmai törzsanyag kötelező ismeretkörei</t>
  </si>
  <si>
    <t>Repüléstörténet</t>
  </si>
  <si>
    <t>Dr. Kaló József</t>
  </si>
  <si>
    <t>Repülésbiztonság I.</t>
  </si>
  <si>
    <t>Dr. Dudás Zoltán</t>
  </si>
  <si>
    <t>Légierő harcászat I.</t>
  </si>
  <si>
    <t>F(Z)</t>
  </si>
  <si>
    <t xml:space="preserve">Prof. Dr. Krajnc Zoltán </t>
  </si>
  <si>
    <t>Prof. Dr. Krajnc Zoltán,   Dr. Dudás Zoltán, Csengeri János</t>
  </si>
  <si>
    <t>Repülésbiztonság II.</t>
  </si>
  <si>
    <t>K(Z)</t>
  </si>
  <si>
    <t>Repülő-pszichológia</t>
  </si>
  <si>
    <t>Prof. Dr. Bolgár Judit</t>
  </si>
  <si>
    <t>Prof. Dr. Bolgár Judit, Dr. Szelei Ildikó, Dr. habil. Szabó Sándor</t>
  </si>
  <si>
    <t>Légierő harcászat II.</t>
  </si>
  <si>
    <t>Dr. Palik Mátyás</t>
  </si>
  <si>
    <t>Dr. Palik Mátyás, Gajdos Máté</t>
  </si>
  <si>
    <t>Repülési ismeretek I.</t>
  </si>
  <si>
    <t>Dr. Bottyán Zsolt</t>
  </si>
  <si>
    <t>Dr. Bottyán Zsolt, Dr. Dunai Pál, Dr. Dudás Zoltán, Vas Tímea, Fekete Csaba</t>
  </si>
  <si>
    <t>Repülési ismeretek II.</t>
  </si>
  <si>
    <t>Prof. Dr. Óvári Gyula</t>
  </si>
  <si>
    <t>Prof. Dr. Óvári Gyula, Dr. Kavas László, Dr. Varga Béla, Tóth József</t>
  </si>
  <si>
    <t>Rádiókommunikációs eljárások</t>
  </si>
  <si>
    <t>Dr. Palik Mátyás, Vas Tímea</t>
  </si>
  <si>
    <t>Repüléselmélet</t>
  </si>
  <si>
    <t>Dr. Kavas László, Tóth József</t>
  </si>
  <si>
    <t>Repülés meteorológia</t>
  </si>
  <si>
    <t>Légi jog és ATC eljárások</t>
  </si>
  <si>
    <t>Emberi tényező és korlátai a repülésben</t>
  </si>
  <si>
    <t>Dr. Dunai Pál</t>
  </si>
  <si>
    <t>Dr. Dunai Pál, Dr. habil. Szabó Sándor</t>
  </si>
  <si>
    <t>V</t>
  </si>
  <si>
    <t>Szakmai törzsanyag kötelező ismeretkörei összesen</t>
  </si>
  <si>
    <t>2.2</t>
  </si>
  <si>
    <t>Szakmai törzsanyag kötelezően választható ismeretkörei</t>
  </si>
  <si>
    <t>KV</t>
  </si>
  <si>
    <t>Légiközlekedési rendszerek</t>
  </si>
  <si>
    <t>Dr. Dudás Zoltán, Szökrény Zoltán</t>
  </si>
  <si>
    <t>Légtérigénybevétel</t>
  </si>
  <si>
    <t>Dr. Dudás Zoltán, Csengeri János</t>
  </si>
  <si>
    <t>Repülési szabályok</t>
  </si>
  <si>
    <t>Dr. Dudás Zoltán, Vas Tímea, Fekete Csaba Zoltán</t>
  </si>
  <si>
    <t>Légi navigáció</t>
  </si>
  <si>
    <t>Prof. Dr. Makkay Imre, Dr. Palik Mátyás, Fekete Csaba Zoltán</t>
  </si>
  <si>
    <t>Légierő harcászat III.</t>
  </si>
  <si>
    <t>Választható II.</t>
  </si>
  <si>
    <t>Szakmai törzsanyag kötelezően választható összesen</t>
  </si>
  <si>
    <t>Szakmai törzsanyag összesen</t>
  </si>
  <si>
    <t>Differenciált szakmai ismeretek</t>
  </si>
  <si>
    <t>Ejtőernyős felkészítés LK</t>
  </si>
  <si>
    <t>Dr. Forray László</t>
  </si>
  <si>
    <t>Dr. Forray László, Gerőcs Imre</t>
  </si>
  <si>
    <t>Bali Tamás</t>
  </si>
  <si>
    <t>Bali Tamás, Dr. Koller József,  Simon Zsolt</t>
  </si>
  <si>
    <t>Repülőgépek sárkányszerkezete és rendszerei</t>
  </si>
  <si>
    <t>Repülőgépek elektromos berendezései</t>
  </si>
  <si>
    <t>Dr. Békési Bertold</t>
  </si>
  <si>
    <t>Repülőgépek hajtóművei</t>
  </si>
  <si>
    <t>Dr. Varga Béla</t>
  </si>
  <si>
    <t>Repülőgépek műszerei és elektromos berendezései</t>
  </si>
  <si>
    <t>Repülési teljesítmény számítás</t>
  </si>
  <si>
    <t>Repülőgépek üzemeltetési eljárásai</t>
  </si>
  <si>
    <t>Prof. Dr. Makkay Imre</t>
  </si>
  <si>
    <t>Dr. Koller József, Bali Tamás, Simon Zsolt</t>
  </si>
  <si>
    <t>Repülés tervezés és felkészülés</t>
  </si>
  <si>
    <t>G(Z)</t>
  </si>
  <si>
    <t>Dr. Koller József</t>
  </si>
  <si>
    <t>Választható IV.</t>
  </si>
  <si>
    <t xml:space="preserve">Szakdolgozat készítés </t>
  </si>
  <si>
    <t>Szakdolgozat védés</t>
  </si>
  <si>
    <t>Z</t>
  </si>
  <si>
    <t>Záróvizsga LK</t>
  </si>
  <si>
    <t>Differenciált szakmai ismeretek összesen</t>
  </si>
  <si>
    <t>KREDIT TERHELÉS ÉS KREDIT VONATKOZÁSÚ ÓRA</t>
  </si>
  <si>
    <t>Kreditet nem képező tantárgyak</t>
  </si>
  <si>
    <t>KR</t>
  </si>
  <si>
    <t>Idegen nyelv</t>
  </si>
  <si>
    <t>ICAO szakmai nyelv I.</t>
  </si>
  <si>
    <t>ICAO szakmai nyelv II.</t>
  </si>
  <si>
    <t>ICAO szakmai nyelv III.</t>
  </si>
  <si>
    <t>ICAO szakmai nyelv IV.</t>
  </si>
  <si>
    <t>HKTSB02</t>
  </si>
  <si>
    <t>Katonai Testnevelés II.</t>
  </si>
  <si>
    <t>HKTSB03</t>
  </si>
  <si>
    <t>Katonai Testnevelés III.</t>
  </si>
  <si>
    <t>HKTSB04</t>
  </si>
  <si>
    <t>Katonai Testnevelés IV.</t>
  </si>
  <si>
    <t>HKTSB05</t>
  </si>
  <si>
    <t>Katonai Testnevelés V.</t>
  </si>
  <si>
    <t>HKTSB06</t>
  </si>
  <si>
    <t>Katonai Testnevelés VI.</t>
  </si>
  <si>
    <t>HKTSB07</t>
  </si>
  <si>
    <t>Katonai Testnevelés VII.</t>
  </si>
  <si>
    <t>HKTSB08</t>
  </si>
  <si>
    <t>Katonai Testnevelés VIII.</t>
  </si>
  <si>
    <t>ÖSSZES TANÓRARENDI TANÓRA</t>
  </si>
  <si>
    <t>SZÁMONKÉRÉSEK ÖSSZESÍTŐ</t>
  </si>
  <si>
    <t>Aláírás (A)</t>
  </si>
  <si>
    <t>Beszámoló (B)</t>
  </si>
  <si>
    <t>Félévközi értékelés  (F)</t>
  </si>
  <si>
    <t>Félévközi értékelés  (((szigorlati tárgy((F(S)))</t>
  </si>
  <si>
    <t>Félévközi értékelés (((zárvizsga tárgy((F(Z)))</t>
  </si>
  <si>
    <t>Gyakorlati jegy(G)</t>
  </si>
  <si>
    <t>Gyakorlati jegy (((zárvizsga tárgy((G(Z)))</t>
  </si>
  <si>
    <t>Kollokvium (K)</t>
  </si>
  <si>
    <t>Kollokvium (((zárvizsga tárgy((K(Z)))</t>
  </si>
  <si>
    <t>Alapvizsga (AV)</t>
  </si>
  <si>
    <t>Komplex vizsga (KO)</t>
  </si>
  <si>
    <t>Szigorlat (S)</t>
  </si>
  <si>
    <t>Záróvizsga (Z)</t>
  </si>
  <si>
    <t>Félévenkénti számonkérések összesen</t>
  </si>
  <si>
    <t>KRITÉRIUM KÖVETELMÉNYEK (az adott tárgy oktatási félévének végén teljesítendő)</t>
  </si>
  <si>
    <t xml:space="preserve">Szakmai gyakorlat I.; Szakmai gyakorlat II. ; Szakmai gyakorlat III.; Szakmai gyakorlat VI.  </t>
  </si>
  <si>
    <t>Katonai Testnevelés II.; III.; IV.; V.; VI.; VII.; VIII.</t>
  </si>
  <si>
    <t>Mechanika LK</t>
  </si>
  <si>
    <t>Dr. Fatalin László</t>
  </si>
  <si>
    <t>Választható III.</t>
  </si>
  <si>
    <t>HÖSHM20</t>
  </si>
  <si>
    <t>HÖSHM21</t>
  </si>
  <si>
    <t>Harcászat és katonai műveletek elmélete és gyakorlata I.</t>
  </si>
  <si>
    <t>Harcászat és katonai műveletek elmélete és gyakorlata II.</t>
  </si>
  <si>
    <t>Nemes Antal</t>
  </si>
  <si>
    <t>Bakos Csaba Attila</t>
  </si>
  <si>
    <t>VKMTB91</t>
  </si>
  <si>
    <t>Elsősegélynyújtás</t>
  </si>
  <si>
    <t>Prof. em. dr. Bolgár Judit</t>
  </si>
  <si>
    <t>Prof. em. dr.Turcsányi Károly</t>
  </si>
  <si>
    <t>Prof. em. dr. Bolgár Judit, Dr. Szelei Ildikó</t>
  </si>
  <si>
    <t>Alapozó ismeretek öszesen</t>
  </si>
  <si>
    <t>Kredit nélküli órák összesen</t>
  </si>
  <si>
    <t>Dr. Tóth József</t>
  </si>
  <si>
    <t>Hajózó testnevelés</t>
  </si>
  <si>
    <t>Dr. habil. Szabó Sándor</t>
  </si>
  <si>
    <t>Pszichofizikai teljesítmény és korlátai a repülésre</t>
  </si>
  <si>
    <t>Sápi Lajos Zoltán, Fekete Csaba Zoltán, Vas Tímea, Gajdos Máté</t>
  </si>
  <si>
    <t xml:space="preserve">Sápi Lajos Zoltán </t>
  </si>
  <si>
    <t>Választható IV. (8. félév)</t>
  </si>
  <si>
    <t>Gajdos Máté, Fekete Csaba Zoltán</t>
  </si>
  <si>
    <t>Gajdos Máté</t>
  </si>
  <si>
    <t>Szimulációs rendszerek üzemeltetése</t>
  </si>
  <si>
    <t>Választható III. (7. félév)</t>
  </si>
  <si>
    <t>Fekete Csaba Zoltán</t>
  </si>
  <si>
    <t>Választható II. (6. félév)</t>
  </si>
  <si>
    <t>Vas Tímea</t>
  </si>
  <si>
    <t>Modern légifelderítés</t>
  </si>
  <si>
    <t>Simon Zsolt</t>
  </si>
  <si>
    <t>Dr. Wantuch Ferenc, Dr. Bottyán Zsolt</t>
  </si>
  <si>
    <t>Dr. Wantuch Ferenc</t>
  </si>
  <si>
    <t>Választható I. (5. félév)</t>
  </si>
  <si>
    <t>Választható tantárgyak</t>
  </si>
  <si>
    <t>VÁLASZTHATÓ TÁRGYAI</t>
  </si>
  <si>
    <t>Kódszám</t>
  </si>
  <si>
    <t>Tanulmányi terület/tantárgy</t>
  </si>
  <si>
    <t>ELŐTANULMÁNYI KÖTELEZETTSÉG</t>
  </si>
  <si>
    <t>Tantárgy</t>
  </si>
  <si>
    <t>Radarirányítói eljárások</t>
  </si>
  <si>
    <t>Repülési gyakorlat (RI)</t>
  </si>
  <si>
    <t>Légijármű rendszerek</t>
  </si>
  <si>
    <t>Dunai Pál</t>
  </si>
  <si>
    <t>Dr. Dunai Pál, Gajdos Máté</t>
  </si>
  <si>
    <t>Repülőgép típusismeret</t>
  </si>
  <si>
    <t>Légiforgalmi tájékoztatás</t>
  </si>
  <si>
    <t>Repülésirányító szabályok és eljárások</t>
  </si>
  <si>
    <t>Sápi Lajos, Gajdos Máté, Fekete Csaba Zoltán</t>
  </si>
  <si>
    <t>Légiforgalmi irányítás eljárásai</t>
  </si>
  <si>
    <t>Vas Tímea, Dr. Palik Mátyás</t>
  </si>
  <si>
    <t>Légiforgalmi irányítás gyakorlata I.</t>
  </si>
  <si>
    <t>Vas Tímea, Fekete Csaba Zoltán; Sápi Lajos</t>
  </si>
  <si>
    <t>Légiforgalmi irányítás gyakorlata II.</t>
  </si>
  <si>
    <t>Sápi Lajos, Vas Tímea, Fekete Csaba Zoltán</t>
  </si>
  <si>
    <t>Kényszerhelyzeti szimuláció ATC</t>
  </si>
  <si>
    <t>Sápi Lajos</t>
  </si>
  <si>
    <t>Záróvizsga ATC</t>
  </si>
  <si>
    <t>Kényszerhelyzeti szimuláció ADC</t>
  </si>
  <si>
    <t>Légvédelmi irányítás eljárásai</t>
  </si>
  <si>
    <t>Légvédelmi irányítás gyakorlata I.</t>
  </si>
  <si>
    <t>Légvédelmi   irányítás gyakorlata II.</t>
  </si>
  <si>
    <t>Repülési gyakorlat (RV-HV) I.</t>
  </si>
  <si>
    <t>Repülési gyakorlat (RV) II.</t>
  </si>
  <si>
    <t>Repülési gyakorlat (RV) III.</t>
  </si>
  <si>
    <t>ÁLLAMI LÉGIJÁRMŰ-VEZETŐ SZAKIRÁNY REPÜLŐGÉPVEZETŐ MODUL</t>
  </si>
  <si>
    <t>ÁLLAMI LÉGIJÁRMŰ-VEZETŐ SZAKIRÁNY HELIKOPTERVEZETŐ MODUL</t>
  </si>
  <si>
    <t>Repülési gyakorlat (HV) II.</t>
  </si>
  <si>
    <t>Repülési gyakorlat (HV) III.</t>
  </si>
  <si>
    <t>AZ ALAPKÉPZÉSI SZAKON KÖZÖS TANTÁRGYAK (TÖRZSANYAG 1-4. félév)</t>
  </si>
  <si>
    <t>Matematika VF</t>
  </si>
  <si>
    <t>Dr. Székely Gergely</t>
  </si>
  <si>
    <t>H916B18</t>
  </si>
  <si>
    <t>H925B60</t>
  </si>
  <si>
    <t xml:space="preserve">ZNEBK115029 </t>
  </si>
  <si>
    <t>H916B21</t>
  </si>
  <si>
    <t>H925B70</t>
  </si>
  <si>
    <t xml:space="preserve">Matematika LK </t>
  </si>
  <si>
    <t>Fazekas Sándor</t>
  </si>
  <si>
    <t>Fazekes Sándor, Prof. Dr. Óvári Gyula, Dr. Varga Béla</t>
  </si>
  <si>
    <t>H916B59</t>
  </si>
  <si>
    <t>Speciális repülőeszközök katonai alkalmazása</t>
  </si>
  <si>
    <t xml:space="preserve">  </t>
  </si>
  <si>
    <t>H916B108</t>
  </si>
  <si>
    <t>H916B109</t>
  </si>
  <si>
    <t>H916B110</t>
  </si>
  <si>
    <t>H916B111</t>
  </si>
  <si>
    <t>H916B112</t>
  </si>
  <si>
    <t>HVKB03</t>
  </si>
  <si>
    <t>H916B113</t>
  </si>
  <si>
    <t>H916B114</t>
  </si>
  <si>
    <t>H916B115</t>
  </si>
  <si>
    <t>H916B116</t>
  </si>
  <si>
    <t>H916B117</t>
  </si>
  <si>
    <t>H916B118</t>
  </si>
  <si>
    <t>H916B119</t>
  </si>
  <si>
    <t>H916B120</t>
  </si>
  <si>
    <t>H916B121</t>
  </si>
  <si>
    <t>H916B122</t>
  </si>
  <si>
    <t>H916B123</t>
  </si>
  <si>
    <t>H916B124</t>
  </si>
  <si>
    <t>H916B107</t>
  </si>
  <si>
    <t>H916B125</t>
  </si>
  <si>
    <t>H916B126</t>
  </si>
  <si>
    <t>H916B127</t>
  </si>
  <si>
    <t>H916B128</t>
  </si>
  <si>
    <t>H916B129</t>
  </si>
  <si>
    <t>H916B130</t>
  </si>
  <si>
    <t>H916B131</t>
  </si>
  <si>
    <t>H916B132</t>
  </si>
  <si>
    <t>H916B133</t>
  </si>
  <si>
    <t>H916B134</t>
  </si>
  <si>
    <t>H916B135</t>
  </si>
  <si>
    <t>H916B136</t>
  </si>
  <si>
    <t>HFELB40ÁL</t>
  </si>
  <si>
    <t>HLHAB03</t>
  </si>
  <si>
    <t>HVKPB04</t>
  </si>
  <si>
    <t>H925B71</t>
  </si>
  <si>
    <t>H925B72</t>
  </si>
  <si>
    <t>HIEHB110</t>
  </si>
  <si>
    <t>H916B137</t>
  </si>
  <si>
    <t>H916B138</t>
  </si>
  <si>
    <t>H916B139</t>
  </si>
  <si>
    <t>Repülési gyakorlat (HV) IV.</t>
  </si>
  <si>
    <t>H916B140</t>
  </si>
  <si>
    <t>H916B141</t>
  </si>
  <si>
    <t>H916B142</t>
  </si>
  <si>
    <t>H916B143</t>
  </si>
  <si>
    <t>H916B144</t>
  </si>
  <si>
    <t>H916B145</t>
  </si>
  <si>
    <t>H916B146</t>
  </si>
  <si>
    <t>H916B147</t>
  </si>
  <si>
    <t>H916B150</t>
  </si>
  <si>
    <t>H916B148</t>
  </si>
  <si>
    <t>H916B149</t>
  </si>
  <si>
    <t>H916B151</t>
  </si>
  <si>
    <t>H916B152</t>
  </si>
  <si>
    <t>H916B153</t>
  </si>
  <si>
    <t>H916B20</t>
  </si>
  <si>
    <t>H916B22</t>
  </si>
  <si>
    <t>Repülő és légvédelmi gyakorlatok tervezése</t>
  </si>
  <si>
    <t>Dr. Tóth Bence</t>
  </si>
  <si>
    <t>H916B156</t>
  </si>
  <si>
    <t>H916B155</t>
  </si>
  <si>
    <t>H916B154</t>
  </si>
  <si>
    <t>H916B157</t>
  </si>
  <si>
    <t>H916B158</t>
  </si>
  <si>
    <t>H916B159</t>
  </si>
  <si>
    <t>A hajózók teljesítményfokozásának rendszere és módszertana</t>
  </si>
  <si>
    <t>A hajózók teljesítménymérésének lehetőségei és módszerei</t>
  </si>
  <si>
    <t>H916B160</t>
  </si>
  <si>
    <t>H916B161</t>
  </si>
  <si>
    <t>H916B162</t>
  </si>
  <si>
    <t>H916B163</t>
  </si>
  <si>
    <t>Tömeg és egyensúlyszámítás</t>
  </si>
  <si>
    <t>KATONAI REPÜLÉSIRÁNYÍTÓ SZAKIRÁNY LÉGIFORGALMI IRÁNYÍTÓ MODUL</t>
  </si>
  <si>
    <t>KATONAI REPÜLÉSIRÁNYÍTÓ SZAKIRÁNY LÉGVÉDELMI IRÁNYÍTÓ MODUL</t>
  </si>
  <si>
    <t>ÁLLAMI LÉGIJÁRMŰ-VEZETŐ SZAKIRÁNY</t>
  </si>
  <si>
    <t>Repülési gyakorlat (RV) IV.</t>
  </si>
  <si>
    <t>ELŐTANULMÁNYI REND</t>
  </si>
  <si>
    <t>KATONAI REPÜLÉSIRÁNYÍTÓ SZAKIRÁNY</t>
  </si>
  <si>
    <t>Dr. habil. Szelei Ildikó</t>
  </si>
  <si>
    <t>SZAK KÖZÖS TÁRGYAK</t>
  </si>
  <si>
    <t>A</t>
  </si>
  <si>
    <t>H916B164</t>
  </si>
  <si>
    <t>Szakmai gyakorlat ÁLSZ I.</t>
  </si>
  <si>
    <t>H916B165</t>
  </si>
  <si>
    <t>H916B166</t>
  </si>
  <si>
    <t>H916B167</t>
  </si>
  <si>
    <t>Szakmai gyakorlat ÁLSZ LJV II.</t>
  </si>
  <si>
    <t>Szakmai gyakorlat ÁLSZ LJV III.</t>
  </si>
  <si>
    <t>H916B169</t>
  </si>
  <si>
    <t>Szakmai gyakorlat ÁLSZ RIR II.</t>
  </si>
  <si>
    <t>Szakmai gyakorlat ÁLSZ RIR III.</t>
  </si>
  <si>
    <t>Szakmai gyakorlat ÁLSZ RIR IV.</t>
  </si>
  <si>
    <t>H916B168</t>
  </si>
  <si>
    <t>H916B170</t>
  </si>
  <si>
    <t>H916B171</t>
  </si>
  <si>
    <t>H916B172</t>
  </si>
  <si>
    <t>Záróvizsga RV</t>
  </si>
  <si>
    <t>H916B173</t>
  </si>
  <si>
    <t>Záróvizsga HV</t>
  </si>
  <si>
    <t>H916B174</t>
  </si>
  <si>
    <t>H916B175</t>
  </si>
  <si>
    <t>H916B176</t>
  </si>
  <si>
    <t>Alapkiképzés módszertana</t>
  </si>
  <si>
    <t>H916B165/166</t>
  </si>
  <si>
    <t xml:space="preserve">Rádiókommunikációs eljárások </t>
  </si>
  <si>
    <t>H916B167/168</t>
  </si>
  <si>
    <t>Szakmai gyakorlat ÁLSZ LJV II. és RIR II.</t>
  </si>
  <si>
    <t>Szakmai gyakorlat ÁLSZ LJV III. és RIR III.</t>
  </si>
  <si>
    <t>H916B169/170</t>
  </si>
  <si>
    <t>Szakmai gyakorlat ÁLSZ LJV IV. és RIR IV.</t>
  </si>
  <si>
    <t>érvényes 2019/2020-as tanévtől felmenő rendszerben</t>
  </si>
  <si>
    <t>érvényes 2019/2020-es tanévtől felmenő rendszerben</t>
  </si>
  <si>
    <t>Matematika KA II. -15</t>
  </si>
  <si>
    <t>Repüléselmélet -15</t>
  </si>
  <si>
    <t xml:space="preserve">Repülés meteorológia  -15 </t>
  </si>
  <si>
    <t>Légi jog és ATC eljárások  -15</t>
  </si>
  <si>
    <t>Emberi tényező és korlátai a repülésben -15</t>
  </si>
  <si>
    <t>Választható I. -15</t>
  </si>
  <si>
    <t>Légiközlekedési rendszerek -15</t>
  </si>
  <si>
    <t>Légtérigénybevétel -15</t>
  </si>
  <si>
    <t>Repülési szabályok -15</t>
  </si>
  <si>
    <t>Légi navigáció -30 -15</t>
  </si>
  <si>
    <t>Légierő harcászat III. -15 -15</t>
  </si>
  <si>
    <t>Választható II.-15</t>
  </si>
  <si>
    <t>Repülési teljesítmény számítás -15</t>
  </si>
  <si>
    <t>Repülőgépek üzemeltetési eljárásai -15</t>
  </si>
  <si>
    <t>Repülés tervezés és felkészülés -15</t>
  </si>
  <si>
    <t>Repülési gyakorlat IV. -15</t>
  </si>
  <si>
    <t xml:space="preserve">Szakmai gyakorlat ÁLSZ LJV IV. </t>
  </si>
  <si>
    <t xml:space="preserve">Közszolgálati logisztika </t>
  </si>
  <si>
    <t xml:space="preserve">Katonai Testnevelés VIII. </t>
  </si>
  <si>
    <t xml:space="preserve">Hadijog </t>
  </si>
  <si>
    <t xml:space="preserve">Légi jog és ATC eljárások </t>
  </si>
  <si>
    <t>Választható I.</t>
  </si>
  <si>
    <t>Csillagászati földrajz</t>
  </si>
  <si>
    <t>Helikopter specifikus ismeretek</t>
  </si>
  <si>
    <t>Kényszerhelyzeti kommunikációs eljárások</t>
  </si>
  <si>
    <t>A hajózók fizikai felkészítési rendszere, eszközei és módszerei</t>
  </si>
  <si>
    <t>Pilóta nélküli légijármű rendszerek</t>
  </si>
  <si>
    <t xml:space="preserve">Légi navigáció </t>
  </si>
  <si>
    <t xml:space="preserve">Légierő harcászat III. </t>
  </si>
  <si>
    <t>Harcászat és katonai műveletek elmélete és gyakorlata</t>
  </si>
  <si>
    <t>Közszolgálati logisztika</t>
  </si>
  <si>
    <t>Hadijog</t>
  </si>
  <si>
    <t xml:space="preserve">Repülésmeteorológia </t>
  </si>
  <si>
    <t>Repülésmeteorológia</t>
  </si>
  <si>
    <t xml:space="preserve">Légiközlekedési rendszerek </t>
  </si>
  <si>
    <t>Légvédelmi irányítás gyakorlata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</si>
</sst>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8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CE"/>
    </font>
    <font>
      <b/>
      <i/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sz val="11"/>
      <name val="Arial CE"/>
    </font>
    <font>
      <sz val="13"/>
      <name val="Arial CE"/>
    </font>
    <font>
      <b/>
      <i/>
      <sz val="11"/>
      <name val="Arial Narrow"/>
      <family val="2"/>
    </font>
    <font>
      <sz val="11"/>
      <name val="Arial"/>
      <family val="2"/>
    </font>
    <font>
      <sz val="12"/>
      <name val="Arial Narrow"/>
      <family val="2"/>
    </font>
    <font>
      <b/>
      <i/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CE"/>
      <charset val="238"/>
    </font>
    <font>
      <sz val="9"/>
      <name val="Arial Narrow"/>
      <family val="2"/>
      <charset val="238"/>
    </font>
    <font>
      <sz val="9"/>
      <name val="Arial CE"/>
      <charset val="238"/>
    </font>
    <font>
      <sz val="11"/>
      <color theme="1"/>
      <name val="Arial"/>
      <family val="2"/>
      <charset val="238"/>
    </font>
    <font>
      <sz val="12"/>
      <name val="Arial Narrow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9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CE"/>
      <charset val="238"/>
    </font>
    <font>
      <sz val="9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b/>
      <i/>
      <sz val="9"/>
      <name val="Arial Narrow"/>
      <family val="2"/>
    </font>
    <font>
      <sz val="14"/>
      <name val="Arial CE"/>
    </font>
    <font>
      <b/>
      <sz val="12"/>
      <name val="Arial CE"/>
    </font>
    <font>
      <sz val="12"/>
      <name val="Arial CE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 CE"/>
      <charset val="238"/>
    </font>
    <font>
      <b/>
      <sz val="16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8"/>
      <name val="Arial Narrow"/>
      <family val="2"/>
      <charset val="238"/>
    </font>
    <font>
      <sz val="14"/>
      <name val="Arial Narrow"/>
      <family val="2"/>
      <charset val="238"/>
    </font>
    <font>
      <sz val="10"/>
      <name val="Arial Narrow"/>
      <family val="2"/>
    </font>
    <font>
      <sz val="11"/>
      <color rgb="FFFF0000"/>
      <name val="Arial"/>
      <family val="2"/>
    </font>
    <font>
      <sz val="12"/>
      <color rgb="FFFF0000"/>
      <name val="Arial Narrow"/>
      <family val="2"/>
    </font>
    <font>
      <sz val="11"/>
      <color rgb="FFFF0000"/>
      <name val="Arial CE"/>
    </font>
    <font>
      <sz val="10"/>
      <color rgb="FFFF0000"/>
      <name val="Arial CE"/>
    </font>
    <font>
      <b/>
      <sz val="14"/>
      <color rgb="FFFF0000"/>
      <name val="Arial Narrow"/>
      <family val="2"/>
    </font>
    <font>
      <b/>
      <sz val="14"/>
      <color rgb="FFFF0000"/>
      <name val="Arial Narrow"/>
      <family val="2"/>
      <charset val="238"/>
    </font>
    <font>
      <sz val="14"/>
      <color rgb="FFFF0000"/>
      <name val="Arial Narrow"/>
      <family val="2"/>
    </font>
    <font>
      <b/>
      <sz val="11"/>
      <color rgb="FFFF0000"/>
      <name val="Arial Narrow"/>
      <family val="2"/>
      <charset val="238"/>
    </font>
    <font>
      <b/>
      <sz val="13"/>
      <color rgb="FFFF0000"/>
      <name val="Arial Narrow"/>
      <family val="2"/>
    </font>
    <font>
      <b/>
      <i/>
      <sz val="11"/>
      <color rgb="FFFF0000"/>
      <name val="Arial Narrow"/>
      <family val="2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</fills>
  <borders count="161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medium">
        <color indexed="8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54" fillId="0" borderId="0"/>
  </cellStyleXfs>
  <cellXfs count="849">
    <xf numFmtId="0" fontId="0" fillId="0" borderId="0" xfId="0"/>
    <xf numFmtId="0" fontId="2" fillId="0" borderId="0" xfId="1"/>
    <xf numFmtId="0" fontId="0" fillId="2" borderId="3" xfId="0" applyFill="1" applyBorder="1" applyAlignment="1" applyProtection="1">
      <alignment horizontal="center" vertical="center" wrapText="1"/>
    </xf>
    <xf numFmtId="0" fontId="15" fillId="0" borderId="20" xfId="1" applyFont="1" applyBorder="1" applyAlignment="1">
      <alignment horizontal="left" vertical="center"/>
    </xf>
    <xf numFmtId="0" fontId="15" fillId="0" borderId="43" xfId="1" applyFont="1" applyBorder="1" applyAlignment="1">
      <alignment horizontal="left" vertical="center"/>
    </xf>
    <xf numFmtId="0" fontId="18" fillId="0" borderId="19" xfId="1" applyFont="1" applyFill="1" applyBorder="1" applyAlignment="1" applyProtection="1">
      <alignment horizontal="center"/>
      <protection locked="0"/>
    </xf>
    <xf numFmtId="1" fontId="19" fillId="0" borderId="46" xfId="1" applyNumberFormat="1" applyFont="1" applyFill="1" applyBorder="1" applyAlignment="1" applyProtection="1">
      <alignment horizontal="center"/>
      <protection locked="0"/>
    </xf>
    <xf numFmtId="1" fontId="19" fillId="0" borderId="48" xfId="1" applyNumberFormat="1" applyFont="1" applyFill="1" applyBorder="1" applyAlignment="1" applyProtection="1">
      <alignment horizontal="center"/>
      <protection locked="0"/>
    </xf>
    <xf numFmtId="1" fontId="19" fillId="3" borderId="48" xfId="1" applyNumberFormat="1" applyFont="1" applyFill="1" applyBorder="1" applyAlignment="1" applyProtection="1">
      <alignment horizontal="center"/>
    </xf>
    <xf numFmtId="0" fontId="19" fillId="0" borderId="49" xfId="1" applyFont="1" applyFill="1" applyBorder="1" applyAlignment="1" applyProtection="1">
      <alignment horizontal="center"/>
      <protection locked="0"/>
    </xf>
    <xf numFmtId="0" fontId="19" fillId="0" borderId="47" xfId="1" applyFont="1" applyFill="1" applyBorder="1" applyAlignment="1" applyProtection="1">
      <alignment horizontal="center"/>
      <protection locked="0"/>
    </xf>
    <xf numFmtId="0" fontId="2" fillId="0" borderId="0" xfId="1" applyFill="1"/>
    <xf numFmtId="0" fontId="19" fillId="2" borderId="44" xfId="1" applyFont="1" applyFill="1" applyBorder="1" applyAlignment="1" applyProtection="1">
      <alignment horizontal="center"/>
    </xf>
    <xf numFmtId="1" fontId="19" fillId="2" borderId="47" xfId="1" applyNumberFormat="1" applyFont="1" applyFill="1" applyBorder="1" applyAlignment="1" applyProtection="1">
      <alignment horizontal="center"/>
    </xf>
    <xf numFmtId="1" fontId="19" fillId="2" borderId="48" xfId="1" applyNumberFormat="1" applyFont="1" applyFill="1" applyBorder="1" applyAlignment="1" applyProtection="1">
      <alignment horizontal="center"/>
    </xf>
    <xf numFmtId="1" fontId="19" fillId="2" borderId="19" xfId="1" applyNumberFormat="1" applyFont="1" applyFill="1" applyBorder="1" applyAlignment="1" applyProtection="1">
      <alignment horizontal="center"/>
    </xf>
    <xf numFmtId="1" fontId="19" fillId="2" borderId="44" xfId="1" applyNumberFormat="1" applyFont="1" applyFill="1" applyBorder="1" applyAlignment="1" applyProtection="1">
      <alignment horizontal="center"/>
    </xf>
    <xf numFmtId="0" fontId="15" fillId="0" borderId="48" xfId="1" applyFont="1" applyBorder="1"/>
    <xf numFmtId="0" fontId="18" fillId="5" borderId="50" xfId="1" applyFont="1" applyFill="1" applyBorder="1" applyAlignment="1">
      <alignment horizontal="left" vertical="center"/>
    </xf>
    <xf numFmtId="1" fontId="21" fillId="2" borderId="46" xfId="1" applyNumberFormat="1" applyFont="1" applyFill="1" applyBorder="1" applyAlignment="1" applyProtection="1">
      <alignment horizontal="center" vertical="center"/>
    </xf>
    <xf numFmtId="1" fontId="21" fillId="2" borderId="48" xfId="1" applyNumberFormat="1" applyFont="1" applyFill="1" applyBorder="1" applyAlignment="1" applyProtection="1">
      <alignment horizontal="center" vertical="center"/>
    </xf>
    <xf numFmtId="1" fontId="21" fillId="2" borderId="47" xfId="1" applyNumberFormat="1" applyFont="1" applyFill="1" applyBorder="1" applyAlignment="1" applyProtection="1">
      <alignment horizontal="center" vertical="center"/>
    </xf>
    <xf numFmtId="0" fontId="20" fillId="2" borderId="47" xfId="1" applyFont="1" applyFill="1" applyBorder="1" applyAlignment="1" applyProtection="1">
      <alignment horizontal="center" vertical="center"/>
    </xf>
    <xf numFmtId="1" fontId="21" fillId="2" borderId="19" xfId="1" applyNumberFormat="1" applyFont="1" applyFill="1" applyBorder="1" applyAlignment="1" applyProtection="1">
      <alignment horizontal="center" vertical="center"/>
    </xf>
    <xf numFmtId="0" fontId="22" fillId="0" borderId="20" xfId="1" applyFont="1" applyBorder="1" applyAlignment="1">
      <alignment horizontal="left" vertical="center"/>
    </xf>
    <xf numFmtId="0" fontId="0" fillId="2" borderId="51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23" fillId="5" borderId="19" xfId="1" applyFont="1" applyFill="1" applyBorder="1" applyAlignment="1" applyProtection="1">
      <alignment horizontal="center" vertical="center"/>
      <protection locked="0"/>
    </xf>
    <xf numFmtId="0" fontId="23" fillId="2" borderId="44" xfId="1" applyFont="1" applyFill="1" applyBorder="1" applyAlignment="1" applyProtection="1">
      <alignment horizontal="center" vertical="center"/>
    </xf>
    <xf numFmtId="0" fontId="23" fillId="5" borderId="49" xfId="1" applyFont="1" applyFill="1" applyBorder="1" applyAlignment="1">
      <alignment horizontal="left" vertical="center"/>
    </xf>
    <xf numFmtId="1" fontId="23" fillId="0" borderId="44" xfId="1" applyNumberFormat="1" applyFont="1" applyFill="1" applyBorder="1" applyAlignment="1" applyProtection="1">
      <alignment horizontal="center" vertical="center"/>
      <protection locked="0"/>
    </xf>
    <xf numFmtId="1" fontId="23" fillId="2" borderId="48" xfId="1" applyNumberFormat="1" applyFont="1" applyFill="1" applyBorder="1" applyAlignment="1" applyProtection="1">
      <alignment horizontal="center" vertical="center"/>
    </xf>
    <xf numFmtId="1" fontId="23" fillId="0" borderId="48" xfId="1" applyNumberFormat="1" applyFont="1" applyFill="1" applyBorder="1" applyAlignment="1" applyProtection="1">
      <alignment horizontal="center" vertical="center"/>
      <protection locked="0"/>
    </xf>
    <xf numFmtId="0" fontId="23" fillId="0" borderId="49" xfId="1" applyFont="1" applyFill="1" applyBorder="1" applyAlignment="1" applyProtection="1">
      <alignment horizontal="center" vertical="center"/>
      <protection locked="0"/>
    </xf>
    <xf numFmtId="1" fontId="23" fillId="0" borderId="46" xfId="1" applyNumberFormat="1" applyFont="1" applyFill="1" applyBorder="1" applyAlignment="1" applyProtection="1">
      <alignment horizontal="center" vertical="center"/>
      <protection locked="0"/>
    </xf>
    <xf numFmtId="0" fontId="23" fillId="0" borderId="47" xfId="1" applyFont="1" applyFill="1" applyBorder="1" applyAlignment="1" applyProtection="1">
      <alignment horizontal="center" vertical="center"/>
      <protection locked="0"/>
    </xf>
    <xf numFmtId="1" fontId="23" fillId="2" borderId="19" xfId="1" applyNumberFormat="1" applyFont="1" applyFill="1" applyBorder="1" applyAlignment="1" applyProtection="1">
      <alignment horizontal="center" vertical="center"/>
    </xf>
    <xf numFmtId="1" fontId="23" fillId="2" borderId="44" xfId="1" applyNumberFormat="1" applyFont="1" applyFill="1" applyBorder="1" applyAlignment="1" applyProtection="1">
      <alignment horizontal="center" vertical="center"/>
    </xf>
    <xf numFmtId="1" fontId="23" fillId="2" borderId="20" xfId="1" applyNumberFormat="1" applyFont="1" applyFill="1" applyBorder="1" applyAlignment="1" applyProtection="1">
      <alignment horizontal="center" vertical="center" shrinkToFit="1"/>
    </xf>
    <xf numFmtId="0" fontId="23" fillId="0" borderId="0" xfId="1" applyFont="1" applyAlignment="1">
      <alignment horizontal="center" vertical="center"/>
    </xf>
    <xf numFmtId="0" fontId="23" fillId="0" borderId="19" xfId="1" applyFont="1" applyFill="1" applyBorder="1" applyAlignment="1" applyProtection="1">
      <alignment horizontal="center" vertical="center"/>
      <protection locked="0"/>
    </xf>
    <xf numFmtId="0" fontId="23" fillId="0" borderId="49" xfId="1" applyFont="1" applyFill="1" applyBorder="1" applyAlignment="1">
      <alignment horizontal="left" vertical="center"/>
    </xf>
    <xf numFmtId="0" fontId="23" fillId="0" borderId="20" xfId="1" applyFont="1" applyBorder="1" applyAlignment="1">
      <alignment horizontal="left" vertical="center"/>
    </xf>
    <xf numFmtId="0" fontId="23" fillId="0" borderId="54" xfId="1" applyFont="1" applyFill="1" applyBorder="1" applyAlignment="1" applyProtection="1">
      <alignment horizontal="center" vertical="center"/>
      <protection locked="0"/>
    </xf>
    <xf numFmtId="1" fontId="23" fillId="0" borderId="55" xfId="1" applyNumberFormat="1" applyFont="1" applyFill="1" applyBorder="1" applyAlignment="1" applyProtection="1">
      <alignment horizontal="center" vertical="center"/>
      <protection locked="0"/>
    </xf>
    <xf numFmtId="1" fontId="23" fillId="2" borderId="56" xfId="1" applyNumberFormat="1" applyFont="1" applyFill="1" applyBorder="1" applyAlignment="1" applyProtection="1">
      <alignment horizontal="center" vertical="center"/>
    </xf>
    <xf numFmtId="1" fontId="23" fillId="0" borderId="56" xfId="1" applyNumberFormat="1" applyFont="1" applyFill="1" applyBorder="1" applyAlignment="1" applyProtection="1">
      <alignment horizontal="center" vertical="center"/>
      <protection locked="0"/>
    </xf>
    <xf numFmtId="0" fontId="23" fillId="0" borderId="57" xfId="1" applyFont="1" applyFill="1" applyBorder="1" applyAlignment="1" applyProtection="1">
      <alignment horizontal="center" vertical="center"/>
      <protection locked="0"/>
    </xf>
    <xf numFmtId="1" fontId="23" fillId="2" borderId="43" xfId="1" applyNumberFormat="1" applyFont="1" applyFill="1" applyBorder="1" applyAlignment="1" applyProtection="1">
      <alignment horizontal="center" vertical="center" shrinkToFit="1"/>
    </xf>
    <xf numFmtId="1" fontId="26" fillId="0" borderId="44" xfId="1" applyNumberFormat="1" applyFont="1" applyFill="1" applyBorder="1" applyAlignment="1" applyProtection="1">
      <alignment horizontal="center" vertical="center"/>
      <protection locked="0"/>
    </xf>
    <xf numFmtId="1" fontId="26" fillId="2" borderId="48" xfId="1" applyNumberFormat="1" applyFont="1" applyFill="1" applyBorder="1" applyAlignment="1" applyProtection="1">
      <alignment horizontal="center" vertical="center"/>
    </xf>
    <xf numFmtId="1" fontId="26" fillId="0" borderId="48" xfId="1" applyNumberFormat="1" applyFont="1" applyFill="1" applyBorder="1" applyAlignment="1" applyProtection="1">
      <alignment horizontal="center" vertical="center"/>
      <protection locked="0"/>
    </xf>
    <xf numFmtId="0" fontId="26" fillId="0" borderId="49" xfId="1" applyFont="1" applyFill="1" applyBorder="1" applyAlignment="1" applyProtection="1">
      <alignment horizontal="center" vertical="center"/>
      <protection locked="0"/>
    </xf>
    <xf numFmtId="1" fontId="26" fillId="0" borderId="46" xfId="1" applyNumberFormat="1" applyFont="1" applyFill="1" applyBorder="1" applyAlignment="1" applyProtection="1">
      <alignment horizontal="center" vertical="center"/>
      <protection locked="0"/>
    </xf>
    <xf numFmtId="1" fontId="26" fillId="3" borderId="48" xfId="1" applyNumberFormat="1" applyFont="1" applyFill="1" applyBorder="1" applyAlignment="1" applyProtection="1">
      <alignment horizontal="center" vertical="center"/>
    </xf>
    <xf numFmtId="0" fontId="23" fillId="5" borderId="19" xfId="1" applyFont="1" applyFill="1" applyBorder="1" applyAlignment="1">
      <alignment horizontal="left" vertical="center"/>
    </xf>
    <xf numFmtId="0" fontId="23" fillId="5" borderId="20" xfId="1" applyFont="1" applyFill="1" applyBorder="1" applyAlignment="1">
      <alignment horizontal="left" vertical="center"/>
    </xf>
    <xf numFmtId="0" fontId="23" fillId="3" borderId="44" xfId="1" applyFont="1" applyFill="1" applyBorder="1" applyAlignment="1" applyProtection="1">
      <alignment horizontal="center" vertical="center"/>
    </xf>
    <xf numFmtId="0" fontId="23" fillId="5" borderId="50" xfId="1" applyFont="1" applyFill="1" applyBorder="1" applyAlignment="1">
      <alignment horizontal="left" vertical="center"/>
    </xf>
    <xf numFmtId="1" fontId="23" fillId="5" borderId="44" xfId="1" applyNumberFormat="1" applyFont="1" applyFill="1" applyBorder="1" applyAlignment="1" applyProtection="1">
      <alignment horizontal="center" vertical="center"/>
      <protection locked="0"/>
    </xf>
    <xf numFmtId="1" fontId="23" fillId="3" borderId="47" xfId="1" applyNumberFormat="1" applyFont="1" applyFill="1" applyBorder="1" applyAlignment="1" applyProtection="1">
      <alignment horizontal="center" vertical="center"/>
    </xf>
    <xf numFmtId="1" fontId="23" fillId="5" borderId="48" xfId="1" applyNumberFormat="1" applyFont="1" applyFill="1" applyBorder="1" applyAlignment="1" applyProtection="1">
      <alignment horizontal="center" vertical="center"/>
      <protection locked="0"/>
    </xf>
    <xf numFmtId="1" fontId="23" fillId="3" borderId="48" xfId="1" applyNumberFormat="1" applyFont="1" applyFill="1" applyBorder="1" applyAlignment="1" applyProtection="1">
      <alignment horizontal="center" vertical="center"/>
    </xf>
    <xf numFmtId="0" fontId="23" fillId="5" borderId="49" xfId="1" applyFont="1" applyFill="1" applyBorder="1" applyAlignment="1" applyProtection="1">
      <alignment horizontal="center" vertical="center"/>
      <protection locked="0"/>
    </xf>
    <xf numFmtId="1" fontId="23" fillId="5" borderId="46" xfId="1" applyNumberFormat="1" applyFont="1" applyFill="1" applyBorder="1" applyAlignment="1" applyProtection="1">
      <alignment horizontal="center" vertical="center"/>
      <protection locked="0"/>
    </xf>
    <xf numFmtId="0" fontId="23" fillId="5" borderId="47" xfId="1" applyFont="1" applyFill="1" applyBorder="1" applyAlignment="1" applyProtection="1">
      <alignment horizontal="center" vertical="center"/>
      <protection locked="0"/>
    </xf>
    <xf numFmtId="1" fontId="23" fillId="3" borderId="19" xfId="1" applyNumberFormat="1" applyFont="1" applyFill="1" applyBorder="1" applyAlignment="1" applyProtection="1">
      <alignment horizontal="center" vertical="center"/>
    </xf>
    <xf numFmtId="1" fontId="23" fillId="3" borderId="20" xfId="1" applyNumberFormat="1" applyFont="1" applyFill="1" applyBorder="1" applyAlignment="1" applyProtection="1">
      <alignment horizontal="center" vertical="center" shrinkToFit="1"/>
    </xf>
    <xf numFmtId="0" fontId="23" fillId="5" borderId="0" xfId="1" applyFont="1" applyFill="1" applyAlignment="1">
      <alignment horizontal="center" vertical="center"/>
    </xf>
    <xf numFmtId="0" fontId="23" fillId="0" borderId="49" xfId="0" applyFont="1" applyFill="1" applyBorder="1" applyAlignment="1">
      <alignment horizontal="left" vertical="center"/>
    </xf>
    <xf numFmtId="0" fontId="23" fillId="5" borderId="54" xfId="1" applyFont="1" applyFill="1" applyBorder="1" applyAlignment="1" applyProtection="1">
      <alignment horizontal="center" vertical="center"/>
      <protection locked="0"/>
    </xf>
    <xf numFmtId="1" fontId="23" fillId="5" borderId="55" xfId="1" applyNumberFormat="1" applyFont="1" applyFill="1" applyBorder="1" applyAlignment="1" applyProtection="1">
      <alignment horizontal="center" vertical="center"/>
      <protection locked="0"/>
    </xf>
    <xf numFmtId="1" fontId="23" fillId="3" borderId="56" xfId="1" applyNumberFormat="1" applyFont="1" applyFill="1" applyBorder="1" applyAlignment="1" applyProtection="1">
      <alignment horizontal="center" vertical="center"/>
    </xf>
    <xf numFmtId="1" fontId="23" fillId="5" borderId="56" xfId="1" applyNumberFormat="1" applyFont="1" applyFill="1" applyBorder="1" applyAlignment="1" applyProtection="1">
      <alignment horizontal="center" vertical="center"/>
      <protection locked="0"/>
    </xf>
    <xf numFmtId="0" fontId="23" fillId="5" borderId="57" xfId="1" applyFont="1" applyFill="1" applyBorder="1" applyAlignment="1" applyProtection="1">
      <alignment horizontal="center" vertical="center"/>
      <protection locked="0"/>
    </xf>
    <xf numFmtId="1" fontId="23" fillId="3" borderId="43" xfId="1" applyNumberFormat="1" applyFont="1" applyFill="1" applyBorder="1" applyAlignment="1" applyProtection="1">
      <alignment horizontal="center" vertical="center" shrinkToFit="1"/>
    </xf>
    <xf numFmtId="1" fontId="21" fillId="2" borderId="44" xfId="1" applyNumberFormat="1" applyFont="1" applyFill="1" applyBorder="1" applyAlignment="1" applyProtection="1">
      <alignment horizontal="center" vertical="center"/>
    </xf>
    <xf numFmtId="0" fontId="20" fillId="2" borderId="43" xfId="1" applyFont="1" applyFill="1" applyBorder="1" applyAlignment="1" applyProtection="1">
      <alignment horizontal="center" vertical="center"/>
    </xf>
    <xf numFmtId="1" fontId="28" fillId="2" borderId="61" xfId="1" applyNumberFormat="1" applyFont="1" applyFill="1" applyBorder="1" applyAlignment="1" applyProtection="1">
      <alignment horizontal="center" vertical="center"/>
    </xf>
    <xf numFmtId="1" fontId="28" fillId="2" borderId="62" xfId="1" applyNumberFormat="1" applyFont="1" applyFill="1" applyBorder="1" applyAlignment="1" applyProtection="1">
      <alignment horizontal="center" vertical="center"/>
    </xf>
    <xf numFmtId="0" fontId="28" fillId="2" borderId="63" xfId="1" applyFont="1" applyFill="1" applyBorder="1" applyAlignment="1" applyProtection="1">
      <alignment horizontal="center" vertical="center"/>
    </xf>
    <xf numFmtId="1" fontId="28" fillId="2" borderId="64" xfId="1" applyNumberFormat="1" applyFont="1" applyFill="1" applyBorder="1" applyAlignment="1" applyProtection="1">
      <alignment horizontal="center" vertical="center"/>
    </xf>
    <xf numFmtId="0" fontId="28" fillId="2" borderId="64" xfId="1" applyFont="1" applyFill="1" applyBorder="1" applyAlignment="1" applyProtection="1">
      <alignment horizontal="center" vertical="center"/>
    </xf>
    <xf numFmtId="1" fontId="28" fillId="2" borderId="65" xfId="1" applyNumberFormat="1" applyFont="1" applyFill="1" applyBorder="1" applyAlignment="1" applyProtection="1">
      <alignment horizontal="center" vertical="center"/>
    </xf>
    <xf numFmtId="1" fontId="28" fillId="3" borderId="64" xfId="1" applyNumberFormat="1" applyFont="1" applyFill="1" applyBorder="1" applyAlignment="1" applyProtection="1">
      <alignment horizontal="center" vertical="center"/>
    </xf>
    <xf numFmtId="0" fontId="28" fillId="2" borderId="66" xfId="1" applyFont="1" applyFill="1" applyBorder="1" applyAlignment="1" applyProtection="1">
      <alignment horizontal="center" vertical="center"/>
    </xf>
    <xf numFmtId="0" fontId="29" fillId="0" borderId="20" xfId="1" applyFont="1" applyBorder="1" applyAlignment="1">
      <alignment horizontal="left" vertical="center"/>
    </xf>
    <xf numFmtId="1" fontId="30" fillId="6" borderId="70" xfId="1" applyNumberFormat="1" applyFont="1" applyFill="1" applyBorder="1" applyAlignment="1" applyProtection="1">
      <alignment horizontal="center" vertical="center"/>
    </xf>
    <xf numFmtId="1" fontId="30" fillId="6" borderId="71" xfId="1" applyNumberFormat="1" applyFont="1" applyFill="1" applyBorder="1" applyAlignment="1" applyProtection="1">
      <alignment horizontal="center" vertical="center"/>
    </xf>
    <xf numFmtId="1" fontId="30" fillId="6" borderId="72" xfId="1" applyNumberFormat="1" applyFont="1" applyFill="1" applyBorder="1" applyAlignment="1" applyProtection="1">
      <alignment horizontal="center" vertical="center"/>
    </xf>
    <xf numFmtId="1" fontId="30" fillId="6" borderId="73" xfId="1" applyNumberFormat="1" applyFont="1" applyFill="1" applyBorder="1" applyAlignment="1" applyProtection="1">
      <alignment horizontal="center" vertical="center"/>
    </xf>
    <xf numFmtId="1" fontId="30" fillId="6" borderId="74" xfId="1" applyNumberFormat="1" applyFont="1" applyFill="1" applyBorder="1" applyAlignment="1" applyProtection="1">
      <alignment horizontal="center" vertical="center"/>
    </xf>
    <xf numFmtId="0" fontId="31" fillId="0" borderId="0" xfId="1" applyFont="1" applyAlignment="1">
      <alignment vertical="center"/>
    </xf>
    <xf numFmtId="1" fontId="12" fillId="2" borderId="75" xfId="1" applyNumberFormat="1" applyFont="1" applyFill="1" applyBorder="1" applyAlignment="1" applyProtection="1">
      <alignment horizontal="center" vertical="center"/>
      <protection hidden="1"/>
    </xf>
    <xf numFmtId="1" fontId="17" fillId="2" borderId="0" xfId="1" applyNumberFormat="1" applyFont="1" applyFill="1" applyBorder="1" applyAlignment="1" applyProtection="1">
      <alignment horizontal="center" vertical="center"/>
    </xf>
    <xf numFmtId="1" fontId="12" fillId="2" borderId="0" xfId="1" applyNumberFormat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1" fontId="12" fillId="2" borderId="76" xfId="1" applyNumberFormat="1" applyFont="1" applyFill="1" applyBorder="1" applyAlignment="1" applyProtection="1">
      <alignment horizontal="center" vertical="center"/>
    </xf>
    <xf numFmtId="0" fontId="12" fillId="2" borderId="77" xfId="1" applyFont="1" applyFill="1" applyBorder="1" applyAlignment="1" applyProtection="1">
      <alignment horizontal="center" vertical="center"/>
    </xf>
    <xf numFmtId="1" fontId="23" fillId="3" borderId="44" xfId="1" applyNumberFormat="1" applyFont="1" applyFill="1" applyBorder="1" applyAlignment="1" applyProtection="1">
      <alignment horizontal="center" vertical="center"/>
    </xf>
    <xf numFmtId="0" fontId="23" fillId="0" borderId="20" xfId="1" applyFont="1" applyFill="1" applyBorder="1" applyAlignment="1">
      <alignment horizontal="left" vertical="center"/>
    </xf>
    <xf numFmtId="1" fontId="32" fillId="0" borderId="46" xfId="1" applyNumberFormat="1" applyFont="1" applyFill="1" applyBorder="1" applyAlignment="1" applyProtection="1">
      <alignment horizontal="center" vertical="center"/>
      <protection locked="0"/>
    </xf>
    <xf numFmtId="1" fontId="9" fillId="2" borderId="81" xfId="1" applyNumberFormat="1" applyFont="1" applyFill="1" applyBorder="1" applyAlignment="1" applyProtection="1">
      <alignment horizontal="center" vertical="center"/>
    </xf>
    <xf numFmtId="1" fontId="9" fillId="2" borderId="63" xfId="1" applyNumberFormat="1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5" fillId="0" borderId="20" xfId="1" applyFont="1" applyFill="1" applyBorder="1" applyAlignment="1" applyProtection="1">
      <alignment horizontal="left" vertical="center"/>
      <protection locked="0"/>
    </xf>
    <xf numFmtId="0" fontId="23" fillId="3" borderId="44" xfId="1" applyFont="1" applyFill="1" applyBorder="1" applyAlignment="1" applyProtection="1">
      <alignment horizontal="center" vertical="center"/>
      <protection locked="0"/>
    </xf>
    <xf numFmtId="0" fontId="23" fillId="0" borderId="50" xfId="1" applyFont="1" applyFill="1" applyBorder="1" applyAlignment="1">
      <alignment horizontal="left" vertical="center"/>
    </xf>
    <xf numFmtId="1" fontId="21" fillId="2" borderId="81" xfId="1" applyNumberFormat="1" applyFont="1" applyFill="1" applyBorder="1" applyAlignment="1" applyProtection="1">
      <alignment horizontal="center" vertical="center"/>
    </xf>
    <xf numFmtId="1" fontId="21" fillId="2" borderId="62" xfId="1" applyNumberFormat="1" applyFont="1" applyFill="1" applyBorder="1" applyAlignment="1" applyProtection="1">
      <alignment horizontal="center" vertical="center"/>
    </xf>
    <xf numFmtId="0" fontId="20" fillId="2" borderId="63" xfId="1" applyFont="1" applyFill="1" applyBorder="1" applyAlignment="1" applyProtection="1">
      <alignment horizontal="center" vertical="center"/>
    </xf>
    <xf numFmtId="1" fontId="21" fillId="2" borderId="64" xfId="1" applyNumberFormat="1" applyFont="1" applyFill="1" applyBorder="1" applyAlignment="1" applyProtection="1">
      <alignment horizontal="center" vertical="center"/>
    </xf>
    <xf numFmtId="1" fontId="21" fillId="3" borderId="65" xfId="1" applyNumberFormat="1" applyFont="1" applyFill="1" applyBorder="1" applyAlignment="1" applyProtection="1">
      <alignment horizontal="center" vertical="center"/>
    </xf>
    <xf numFmtId="1" fontId="21" fillId="3" borderId="62" xfId="1" applyNumberFormat="1" applyFont="1" applyFill="1" applyBorder="1" applyAlignment="1" applyProtection="1">
      <alignment horizontal="center" vertical="center"/>
    </xf>
    <xf numFmtId="1" fontId="21" fillId="3" borderId="64" xfId="1" applyNumberFormat="1" applyFont="1" applyFill="1" applyBorder="1" applyAlignment="1" applyProtection="1">
      <alignment horizontal="center" vertical="center"/>
    </xf>
    <xf numFmtId="0" fontId="20" fillId="3" borderId="66" xfId="1" applyFont="1" applyFill="1" applyBorder="1" applyAlignment="1" applyProtection="1">
      <alignment horizontal="center" vertical="center"/>
    </xf>
    <xf numFmtId="1" fontId="28" fillId="2" borderId="81" xfId="1" applyNumberFormat="1" applyFont="1" applyFill="1" applyBorder="1" applyAlignment="1" applyProtection="1">
      <alignment horizontal="center" vertical="center"/>
    </xf>
    <xf numFmtId="0" fontId="28" fillId="2" borderId="72" xfId="1" applyFont="1" applyFill="1" applyBorder="1" applyAlignment="1" applyProtection="1">
      <alignment horizontal="center" vertical="center"/>
    </xf>
    <xf numFmtId="1" fontId="28" fillId="2" borderId="73" xfId="1" applyNumberFormat="1" applyFont="1" applyFill="1" applyBorder="1" applyAlignment="1" applyProtection="1">
      <alignment horizontal="center" vertical="center"/>
    </xf>
    <xf numFmtId="1" fontId="28" fillId="2" borderId="71" xfId="1" applyNumberFormat="1" applyFont="1" applyFill="1" applyBorder="1" applyAlignment="1" applyProtection="1">
      <alignment horizontal="center" vertical="center"/>
    </xf>
    <xf numFmtId="0" fontId="28" fillId="2" borderId="74" xfId="1" applyFont="1" applyFill="1" applyBorder="1" applyAlignment="1" applyProtection="1">
      <alignment horizontal="center" vertical="center"/>
    </xf>
    <xf numFmtId="1" fontId="28" fillId="3" borderId="73" xfId="1" applyNumberFormat="1" applyFont="1" applyFill="1" applyBorder="1" applyAlignment="1" applyProtection="1">
      <alignment horizontal="center" vertical="center"/>
    </xf>
    <xf numFmtId="1" fontId="28" fillId="3" borderId="71" xfId="1" applyNumberFormat="1" applyFont="1" applyFill="1" applyBorder="1" applyAlignment="1" applyProtection="1">
      <alignment horizontal="center" vertical="center"/>
    </xf>
    <xf numFmtId="0" fontId="28" fillId="3" borderId="74" xfId="1" applyFont="1" applyFill="1" applyBorder="1" applyAlignment="1" applyProtection="1">
      <alignment horizontal="center" vertical="center"/>
    </xf>
    <xf numFmtId="0" fontId="35" fillId="0" borderId="20" xfId="1" applyFont="1" applyFill="1" applyBorder="1" applyAlignment="1" applyProtection="1">
      <alignment horizontal="left" vertical="center"/>
      <protection locked="0"/>
    </xf>
    <xf numFmtId="1" fontId="30" fillId="6" borderId="14" xfId="1" applyNumberFormat="1" applyFont="1" applyFill="1" applyBorder="1" applyAlignment="1" applyProtection="1">
      <alignment horizontal="center" vertical="center"/>
    </xf>
    <xf numFmtId="1" fontId="30" fillId="6" borderId="12" xfId="1" applyNumberFormat="1" applyFont="1" applyFill="1" applyBorder="1" applyAlignment="1" applyProtection="1">
      <alignment horizontal="center" vertical="center"/>
    </xf>
    <xf numFmtId="1" fontId="30" fillId="6" borderId="13" xfId="1" applyNumberFormat="1" applyFont="1" applyFill="1" applyBorder="1" applyAlignment="1" applyProtection="1">
      <alignment horizontal="center" vertical="center"/>
    </xf>
    <xf numFmtId="1" fontId="30" fillId="6" borderId="0" xfId="1" applyNumberFormat="1" applyFont="1" applyFill="1" applyBorder="1" applyAlignment="1" applyProtection="1">
      <alignment horizontal="center" vertical="center"/>
    </xf>
    <xf numFmtId="1" fontId="30" fillId="6" borderId="77" xfId="1" applyNumberFormat="1" applyFont="1" applyFill="1" applyBorder="1" applyAlignment="1" applyProtection="1">
      <alignment horizontal="center" vertical="center"/>
    </xf>
    <xf numFmtId="0" fontId="22" fillId="0" borderId="43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Alignment="1" applyProtection="1">
      <alignment horizontal="center" vertical="center"/>
      <protection locked="0"/>
    </xf>
    <xf numFmtId="1" fontId="36" fillId="3" borderId="84" xfId="1" applyNumberFormat="1" applyFont="1" applyFill="1" applyBorder="1" applyAlignment="1" applyProtection="1">
      <alignment vertical="center"/>
    </xf>
    <xf numFmtId="1" fontId="36" fillId="3" borderId="52" xfId="1" applyNumberFormat="1" applyFont="1" applyFill="1" applyBorder="1" applyAlignment="1" applyProtection="1">
      <alignment vertical="center"/>
    </xf>
    <xf numFmtId="1" fontId="36" fillId="3" borderId="53" xfId="1" applyNumberFormat="1" applyFont="1" applyFill="1" applyBorder="1" applyAlignment="1" applyProtection="1">
      <alignment vertical="center"/>
    </xf>
    <xf numFmtId="0" fontId="22" fillId="0" borderId="20" xfId="1" applyFont="1" applyFill="1" applyBorder="1" applyAlignment="1">
      <alignment horizontal="left" vertical="center"/>
    </xf>
    <xf numFmtId="0" fontId="23" fillId="5" borderId="78" xfId="1" applyFont="1" applyFill="1" applyBorder="1" applyAlignment="1" applyProtection="1">
      <alignment horizontal="center" vertical="center"/>
      <protection locked="0"/>
    </xf>
    <xf numFmtId="0" fontId="23" fillId="3" borderId="85" xfId="1" applyFont="1" applyFill="1" applyBorder="1" applyAlignment="1" applyProtection="1">
      <alignment horizontal="center" vertical="center"/>
      <protection locked="0"/>
    </xf>
    <xf numFmtId="1" fontId="23" fillId="0" borderId="85" xfId="1" applyNumberFormat="1" applyFont="1" applyFill="1" applyBorder="1" applyAlignment="1" applyProtection="1">
      <alignment horizontal="center" vertical="center"/>
      <protection locked="0"/>
    </xf>
    <xf numFmtId="1" fontId="23" fillId="2" borderId="79" xfId="1" applyNumberFormat="1" applyFont="1" applyFill="1" applyBorder="1" applyAlignment="1" applyProtection="1">
      <alignment horizontal="center" vertical="center"/>
    </xf>
    <xf numFmtId="1" fontId="23" fillId="0" borderId="79" xfId="1" applyNumberFormat="1" applyFont="1" applyFill="1" applyBorder="1" applyAlignment="1" applyProtection="1">
      <alignment horizontal="center" vertical="center"/>
      <protection locked="0"/>
    </xf>
    <xf numFmtId="0" fontId="23" fillId="0" borderId="45" xfId="1" applyFont="1" applyFill="1" applyBorder="1" applyAlignment="1" applyProtection="1">
      <alignment horizontal="center" vertical="center"/>
      <protection locked="0"/>
    </xf>
    <xf numFmtId="1" fontId="23" fillId="0" borderId="86" xfId="1" applyNumberFormat="1" applyFont="1" applyFill="1" applyBorder="1" applyAlignment="1" applyProtection="1">
      <alignment horizontal="center" vertical="center"/>
      <protection locked="0"/>
    </xf>
    <xf numFmtId="0" fontId="23" fillId="0" borderId="87" xfId="1" applyFont="1" applyFill="1" applyBorder="1" applyAlignment="1" applyProtection="1">
      <alignment horizontal="center" vertical="center"/>
      <protection locked="0"/>
    </xf>
    <xf numFmtId="0" fontId="23" fillId="0" borderId="88" xfId="1" applyFont="1" applyFill="1" applyBorder="1" applyAlignment="1" applyProtection="1">
      <alignment horizontal="center" vertical="center"/>
      <protection locked="0"/>
    </xf>
    <xf numFmtId="1" fontId="23" fillId="2" borderId="85" xfId="1" applyNumberFormat="1" applyFont="1" applyFill="1" applyBorder="1" applyAlignment="1" applyProtection="1">
      <alignment horizontal="center" vertical="center"/>
    </xf>
    <xf numFmtId="1" fontId="23" fillId="2" borderId="88" xfId="1" applyNumberFormat="1" applyFont="1" applyFill="1" applyBorder="1" applyAlignment="1" applyProtection="1">
      <alignment horizontal="center" vertical="center" shrinkToFit="1"/>
    </xf>
    <xf numFmtId="0" fontId="23" fillId="0" borderId="88" xfId="1" applyFont="1" applyBorder="1" applyAlignment="1">
      <alignment horizontal="left" vertical="center"/>
    </xf>
    <xf numFmtId="0" fontId="23" fillId="0" borderId="49" xfId="1" applyFont="1" applyBorder="1" applyAlignment="1">
      <alignment horizontal="left" vertical="center"/>
    </xf>
    <xf numFmtId="1" fontId="23" fillId="0" borderId="39" xfId="1" applyNumberFormat="1" applyFont="1" applyFill="1" applyBorder="1" applyAlignment="1" applyProtection="1">
      <alignment horizontal="center" vertical="center"/>
      <protection locked="0"/>
    </xf>
    <xf numFmtId="1" fontId="21" fillId="2" borderId="61" xfId="1" applyNumberFormat="1" applyFont="1" applyFill="1" applyBorder="1" applyAlignment="1" applyProtection="1">
      <alignment horizontal="center" vertical="center"/>
    </xf>
    <xf numFmtId="1" fontId="21" fillId="3" borderId="81" xfId="1" applyNumberFormat="1" applyFont="1" applyFill="1" applyBorder="1" applyAlignment="1" applyProtection="1">
      <alignment horizontal="center" vertical="center"/>
    </xf>
    <xf numFmtId="1" fontId="21" fillId="6" borderId="70" xfId="1" applyNumberFormat="1" applyFont="1" applyFill="1" applyBorder="1" applyAlignment="1" applyProtection="1">
      <alignment horizontal="center" vertical="center"/>
    </xf>
    <xf numFmtId="1" fontId="39" fillId="6" borderId="71" xfId="1" applyNumberFormat="1" applyFont="1" applyFill="1" applyBorder="1" applyAlignment="1" applyProtection="1">
      <alignment horizontal="center" vertical="center"/>
    </xf>
    <xf numFmtId="1" fontId="39" fillId="6" borderId="72" xfId="1" applyNumberFormat="1" applyFont="1" applyFill="1" applyBorder="1" applyAlignment="1" applyProtection="1">
      <alignment horizontal="center" vertical="center"/>
    </xf>
    <xf numFmtId="1" fontId="39" fillId="6" borderId="70" xfId="1" applyNumberFormat="1" applyFont="1" applyFill="1" applyBorder="1" applyAlignment="1" applyProtection="1">
      <alignment horizontal="center" vertical="center"/>
    </xf>
    <xf numFmtId="1" fontId="39" fillId="6" borderId="61" xfId="1" applyNumberFormat="1" applyFont="1" applyFill="1" applyBorder="1" applyAlignment="1" applyProtection="1">
      <alignment horizontal="center" vertical="center"/>
    </xf>
    <xf numFmtId="1" fontId="39" fillId="6" borderId="89" xfId="1" applyNumberFormat="1" applyFont="1" applyFill="1" applyBorder="1" applyAlignment="1" applyProtection="1">
      <alignment horizontal="center" vertical="center"/>
    </xf>
    <xf numFmtId="1" fontId="39" fillId="7" borderId="81" xfId="1" applyNumberFormat="1" applyFont="1" applyFill="1" applyBorder="1" applyAlignment="1" applyProtection="1">
      <alignment horizontal="center" vertical="center"/>
    </xf>
    <xf numFmtId="1" fontId="39" fillId="7" borderId="61" xfId="1" applyNumberFormat="1" applyFont="1" applyFill="1" applyBorder="1" applyAlignment="1" applyProtection="1">
      <alignment horizontal="center" vertical="center"/>
    </xf>
    <xf numFmtId="1" fontId="39" fillId="7" borderId="89" xfId="1" applyNumberFormat="1" applyFont="1" applyFill="1" applyBorder="1" applyAlignment="1" applyProtection="1">
      <alignment horizontal="center" vertical="center"/>
    </xf>
    <xf numFmtId="1" fontId="40" fillId="2" borderId="92" xfId="1" applyNumberFormat="1" applyFont="1" applyFill="1" applyBorder="1" applyAlignment="1" applyProtection="1">
      <alignment horizontal="center" vertical="center"/>
    </xf>
    <xf numFmtId="1" fontId="40" fillId="2" borderId="93" xfId="1" applyNumberFormat="1" applyFont="1" applyFill="1" applyBorder="1" applyAlignment="1" applyProtection="1">
      <alignment horizontal="center" vertical="center"/>
    </xf>
    <xf numFmtId="1" fontId="40" fillId="2" borderId="55" xfId="1" applyNumberFormat="1" applyFont="1" applyFill="1" applyBorder="1" applyAlignment="1" applyProtection="1">
      <alignment horizontal="center" vertical="center"/>
    </xf>
    <xf numFmtId="1" fontId="40" fillId="2" borderId="94" xfId="1" applyNumberFormat="1" applyFont="1" applyFill="1" applyBorder="1" applyAlignment="1" applyProtection="1">
      <alignment horizontal="center" vertical="center"/>
    </xf>
    <xf numFmtId="1" fontId="40" fillId="2" borderId="95" xfId="1" applyNumberFormat="1" applyFont="1" applyFill="1" applyBorder="1" applyAlignment="1" applyProtection="1">
      <alignment horizontal="center" vertical="center"/>
    </xf>
    <xf numFmtId="1" fontId="40" fillId="3" borderId="96" xfId="1" applyNumberFormat="1" applyFont="1" applyFill="1" applyBorder="1" applyAlignment="1" applyProtection="1">
      <alignment horizontal="center" vertical="center"/>
    </xf>
    <xf numFmtId="1" fontId="40" fillId="3" borderId="94" xfId="1" applyNumberFormat="1" applyFont="1" applyFill="1" applyBorder="1" applyAlignment="1" applyProtection="1">
      <alignment horizontal="center" vertical="center"/>
    </xf>
    <xf numFmtId="1" fontId="30" fillId="7" borderId="96" xfId="1" applyNumberFormat="1" applyFont="1" applyFill="1" applyBorder="1" applyAlignment="1" applyProtection="1">
      <alignment horizontal="center" vertical="center"/>
    </xf>
    <xf numFmtId="1" fontId="30" fillId="7" borderId="92" xfId="1" applyNumberFormat="1" applyFont="1" applyFill="1" applyBorder="1" applyAlignment="1" applyProtection="1">
      <alignment horizontal="center" vertical="center"/>
    </xf>
    <xf numFmtId="1" fontId="30" fillId="7" borderId="93" xfId="1" applyNumberFormat="1" applyFont="1" applyFill="1" applyBorder="1" applyAlignment="1" applyProtection="1">
      <alignment horizontal="center" vertical="center"/>
    </xf>
    <xf numFmtId="1" fontId="30" fillId="7" borderId="97" xfId="1" applyNumberFormat="1" applyFont="1" applyFill="1" applyBorder="1" applyAlignment="1" applyProtection="1">
      <alignment horizontal="center" vertical="center"/>
    </xf>
    <xf numFmtId="0" fontId="22" fillId="5" borderId="20" xfId="1" applyFont="1" applyFill="1" applyBorder="1" applyAlignment="1">
      <alignment horizontal="left" vertical="center"/>
    </xf>
    <xf numFmtId="0" fontId="31" fillId="5" borderId="0" xfId="1" applyFont="1" applyFill="1" applyAlignment="1">
      <alignment vertical="center"/>
    </xf>
    <xf numFmtId="0" fontId="36" fillId="7" borderId="42" xfId="1" applyFont="1" applyFill="1" applyBorder="1" applyAlignment="1" applyProtection="1">
      <alignment horizontal="center" vertical="center"/>
    </xf>
    <xf numFmtId="0" fontId="43" fillId="7" borderId="41" xfId="0" applyFont="1" applyFill="1" applyBorder="1" applyAlignment="1">
      <alignment horizontal="center" vertical="center"/>
    </xf>
    <xf numFmtId="0" fontId="43" fillId="7" borderId="40" xfId="0" applyFont="1" applyFill="1" applyBorder="1" applyAlignment="1">
      <alignment horizontal="center" vertical="center"/>
    </xf>
    <xf numFmtId="1" fontId="36" fillId="7" borderId="81" xfId="1" applyNumberFormat="1" applyFont="1" applyFill="1" applyBorder="1" applyAlignment="1" applyProtection="1">
      <alignment horizontal="center" vertical="center"/>
    </xf>
    <xf numFmtId="1" fontId="36" fillId="7" borderId="62" xfId="1" applyNumberFormat="1" applyFont="1" applyFill="1" applyBorder="1" applyAlignment="1" applyProtection="1">
      <alignment horizontal="center" vertical="center"/>
    </xf>
    <xf numFmtId="1" fontId="43" fillId="7" borderId="66" xfId="0" applyNumberFormat="1" applyFont="1" applyFill="1" applyBorder="1" applyAlignment="1">
      <alignment horizontal="center" vertical="center"/>
    </xf>
    <xf numFmtId="0" fontId="44" fillId="0" borderId="20" xfId="1" applyFont="1" applyBorder="1" applyAlignment="1">
      <alignment horizontal="left" vertical="center"/>
    </xf>
    <xf numFmtId="0" fontId="4" fillId="2" borderId="100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1" fontId="33" fillId="0" borderId="44" xfId="1" applyNumberFormat="1" applyFont="1" applyFill="1" applyBorder="1" applyAlignment="1" applyProtection="1">
      <alignment horizontal="center" vertical="center"/>
      <protection locked="0"/>
    </xf>
    <xf numFmtId="1" fontId="33" fillId="2" borderId="48" xfId="1" applyNumberFormat="1" applyFont="1" applyFill="1" applyBorder="1" applyAlignment="1" applyProtection="1">
      <alignment horizontal="center" vertical="center"/>
    </xf>
    <xf numFmtId="1" fontId="33" fillId="0" borderId="48" xfId="1" applyNumberFormat="1" applyFont="1" applyFill="1" applyBorder="1" applyAlignment="1" applyProtection="1">
      <alignment horizontal="center" vertical="center"/>
      <protection locked="0"/>
    </xf>
    <xf numFmtId="0" fontId="27" fillId="2" borderId="48" xfId="1" applyFont="1" applyFill="1" applyBorder="1" applyAlignment="1" applyProtection="1">
      <alignment horizontal="center" vertical="center"/>
    </xf>
    <xf numFmtId="0" fontId="27" fillId="0" borderId="49" xfId="1" applyFont="1" applyFill="1" applyBorder="1" applyAlignment="1" applyProtection="1">
      <alignment horizontal="center" vertical="center"/>
      <protection locked="0"/>
    </xf>
    <xf numFmtId="1" fontId="33" fillId="0" borderId="46" xfId="1" applyNumberFormat="1" applyFont="1" applyFill="1" applyBorder="1" applyAlignment="1" applyProtection="1">
      <alignment horizontal="center" vertical="center"/>
      <protection locked="0"/>
    </xf>
    <xf numFmtId="0" fontId="27" fillId="0" borderId="47" xfId="1" applyFont="1" applyFill="1" applyBorder="1" applyAlignment="1" applyProtection="1">
      <alignment horizontal="center" vertical="center"/>
      <protection locked="0"/>
    </xf>
    <xf numFmtId="1" fontId="33" fillId="2" borderId="19" xfId="1" applyNumberFormat="1" applyFont="1" applyFill="1" applyBorder="1" applyAlignment="1" applyProtection="1">
      <alignment horizontal="center" vertical="center"/>
    </xf>
    <xf numFmtId="1" fontId="33" fillId="2" borderId="44" xfId="1" applyNumberFormat="1" applyFont="1" applyFill="1" applyBorder="1" applyAlignment="1" applyProtection="1">
      <alignment horizontal="center" vertical="center"/>
    </xf>
    <xf numFmtId="1" fontId="33" fillId="2" borderId="20" xfId="1" applyNumberFormat="1" applyFont="1" applyFill="1" applyBorder="1" applyAlignment="1" applyProtection="1">
      <alignment horizontal="center" vertical="center" shrinkToFit="1"/>
    </xf>
    <xf numFmtId="0" fontId="27" fillId="8" borderId="48" xfId="0" applyFont="1" applyFill="1" applyBorder="1" applyAlignment="1">
      <alignment horizontal="center" vertical="center"/>
    </xf>
    <xf numFmtId="1" fontId="19" fillId="0" borderId="44" xfId="1" applyNumberFormat="1" applyFont="1" applyFill="1" applyBorder="1" applyAlignment="1" applyProtection="1">
      <alignment horizontal="center" vertical="center"/>
      <protection locked="0"/>
    </xf>
    <xf numFmtId="1" fontId="19" fillId="2" borderId="48" xfId="1" applyNumberFormat="1" applyFont="1" applyFill="1" applyBorder="1" applyAlignment="1" applyProtection="1">
      <alignment horizontal="center" vertical="center"/>
    </xf>
    <xf numFmtId="1" fontId="19" fillId="0" borderId="48" xfId="1" applyNumberFormat="1" applyFont="1" applyFill="1" applyBorder="1" applyAlignment="1" applyProtection="1">
      <alignment horizontal="center" vertical="center"/>
      <protection locked="0"/>
    </xf>
    <xf numFmtId="0" fontId="14" fillId="2" borderId="48" xfId="1" applyFont="1" applyFill="1" applyBorder="1" applyAlignment="1" applyProtection="1">
      <alignment horizontal="center" vertical="center"/>
    </xf>
    <xf numFmtId="0" fontId="14" fillId="0" borderId="49" xfId="1" applyFont="1" applyFill="1" applyBorder="1" applyAlignment="1" applyProtection="1">
      <alignment horizontal="center" vertical="center"/>
      <protection locked="0"/>
    </xf>
    <xf numFmtId="1" fontId="19" fillId="0" borderId="46" xfId="1" applyNumberFormat="1" applyFont="1" applyFill="1" applyBorder="1" applyAlignment="1" applyProtection="1">
      <alignment horizontal="center" vertical="center"/>
      <protection locked="0"/>
    </xf>
    <xf numFmtId="1" fontId="19" fillId="2" borderId="19" xfId="1" applyNumberFormat="1" applyFont="1" applyFill="1" applyBorder="1" applyAlignment="1" applyProtection="1">
      <alignment horizontal="center" vertical="center"/>
    </xf>
    <xf numFmtId="1" fontId="19" fillId="2" borderId="44" xfId="1" applyNumberFormat="1" applyFont="1" applyFill="1" applyBorder="1" applyAlignment="1" applyProtection="1">
      <alignment horizontal="center" vertical="center"/>
    </xf>
    <xf numFmtId="1" fontId="19" fillId="2" borderId="20" xfId="1" applyNumberFormat="1" applyFont="1" applyFill="1" applyBorder="1" applyAlignment="1" applyProtection="1">
      <alignment horizontal="center" vertical="center" shrinkToFit="1"/>
    </xf>
    <xf numFmtId="0" fontId="19" fillId="2" borderId="83" xfId="1" applyFont="1" applyFill="1" applyBorder="1" applyAlignment="1" applyProtection="1">
      <alignment horizontal="center" vertical="center" wrapText="1"/>
    </xf>
    <xf numFmtId="1" fontId="9" fillId="2" borderId="71" xfId="1" applyNumberFormat="1" applyFont="1" applyFill="1" applyBorder="1" applyAlignment="1" applyProtection="1">
      <alignment horizontal="center" vertical="center"/>
    </xf>
    <xf numFmtId="1" fontId="9" fillId="2" borderId="70" xfId="1" applyNumberFormat="1" applyFont="1" applyFill="1" applyBorder="1" applyAlignment="1" applyProtection="1">
      <alignment horizontal="center" vertical="center"/>
    </xf>
    <xf numFmtId="1" fontId="14" fillId="2" borderId="71" xfId="1" applyNumberFormat="1" applyFont="1" applyFill="1" applyBorder="1" applyAlignment="1" applyProtection="1">
      <alignment horizontal="center" vertical="center"/>
    </xf>
    <xf numFmtId="1" fontId="9" fillId="6" borderId="94" xfId="1" applyNumberFormat="1" applyFont="1" applyFill="1" applyBorder="1" applyAlignment="1" applyProtection="1">
      <alignment horizontal="center" vertical="center"/>
    </xf>
    <xf numFmtId="1" fontId="46" fillId="6" borderId="92" xfId="1" applyNumberFormat="1" applyFont="1" applyFill="1" applyBorder="1" applyAlignment="1" applyProtection="1">
      <alignment horizontal="center" vertical="center"/>
    </xf>
    <xf numFmtId="1" fontId="46" fillId="6" borderId="93" xfId="1" applyNumberFormat="1" applyFont="1" applyFill="1" applyBorder="1" applyAlignment="1" applyProtection="1">
      <alignment horizontal="center" vertical="center"/>
    </xf>
    <xf numFmtId="1" fontId="46" fillId="6" borderId="94" xfId="1" applyNumberFormat="1" applyFont="1" applyFill="1" applyBorder="1" applyAlignment="1" applyProtection="1">
      <alignment horizontal="center" vertical="center"/>
    </xf>
    <xf numFmtId="0" fontId="2" fillId="0" borderId="77" xfId="1" applyBorder="1" applyAlignment="1">
      <alignment horizontal="left" vertical="center"/>
    </xf>
    <xf numFmtId="0" fontId="47" fillId="0" borderId="77" xfId="1" applyFont="1" applyBorder="1" applyAlignment="1">
      <alignment horizontal="left" vertical="center"/>
    </xf>
    <xf numFmtId="0" fontId="45" fillId="0" borderId="77" xfId="1" applyFont="1" applyBorder="1" applyAlignment="1">
      <alignment horizontal="left" vertical="center"/>
    </xf>
    <xf numFmtId="0" fontId="45" fillId="0" borderId="0" xfId="1" applyFont="1" applyAlignment="1">
      <alignment vertical="center"/>
    </xf>
    <xf numFmtId="1" fontId="8" fillId="2" borderId="75" xfId="1" applyNumberFormat="1" applyFont="1" applyFill="1" applyBorder="1" applyAlignment="1" applyProtection="1">
      <alignment horizontal="center" vertical="center"/>
    </xf>
    <xf numFmtId="0" fontId="19" fillId="2" borderId="19" xfId="1" applyFont="1" applyFill="1" applyBorder="1" applyAlignment="1" applyProtection="1">
      <alignment horizontal="center" vertical="center"/>
    </xf>
    <xf numFmtId="0" fontId="19" fillId="2" borderId="48" xfId="1" applyFont="1" applyFill="1" applyBorder="1" applyAlignment="1" applyProtection="1">
      <alignment horizontal="left" vertical="center"/>
    </xf>
    <xf numFmtId="1" fontId="19" fillId="2" borderId="47" xfId="1" applyNumberFormat="1" applyFont="1" applyFill="1" applyBorder="1" applyAlignment="1" applyProtection="1">
      <alignment horizontal="center" vertical="center"/>
    </xf>
    <xf numFmtId="1" fontId="19" fillId="2" borderId="52" xfId="1" applyNumberFormat="1" applyFont="1" applyFill="1" applyBorder="1" applyAlignment="1" applyProtection="1">
      <alignment horizontal="center" vertical="center"/>
    </xf>
    <xf numFmtId="1" fontId="19" fillId="2" borderId="49" xfId="1" applyNumberFormat="1" applyFont="1" applyFill="1" applyBorder="1" applyAlignment="1" applyProtection="1">
      <alignment horizontal="center" vertical="center"/>
    </xf>
    <xf numFmtId="1" fontId="19" fillId="2" borderId="84" xfId="1" applyNumberFormat="1" applyFont="1" applyFill="1" applyBorder="1" applyAlignment="1" applyProtection="1">
      <alignment horizontal="center" vertical="center"/>
    </xf>
    <xf numFmtId="1" fontId="8" fillId="2" borderId="49" xfId="1" applyNumberFormat="1" applyFont="1" applyFill="1" applyBorder="1" applyAlignment="1" applyProtection="1">
      <alignment horizontal="center" vertical="center"/>
    </xf>
    <xf numFmtId="0" fontId="8" fillId="2" borderId="52" xfId="1" applyFont="1" applyFill="1" applyBorder="1" applyAlignment="1" applyProtection="1">
      <alignment horizontal="center" vertical="center"/>
    </xf>
    <xf numFmtId="0" fontId="8" fillId="2" borderId="44" xfId="1" applyFont="1" applyFill="1" applyBorder="1" applyAlignment="1" applyProtection="1">
      <alignment horizontal="center" vertical="center"/>
    </xf>
    <xf numFmtId="0" fontId="8" fillId="2" borderId="115" xfId="1" applyFont="1" applyFill="1" applyBorder="1" applyAlignment="1" applyProtection="1">
      <alignment horizontal="center" vertical="center"/>
    </xf>
    <xf numFmtId="0" fontId="8" fillId="2" borderId="106" xfId="1" applyFont="1" applyFill="1" applyBorder="1" applyAlignment="1" applyProtection="1">
      <alignment horizontal="center" vertical="center"/>
    </xf>
    <xf numFmtId="0" fontId="8" fillId="2" borderId="107" xfId="1" applyFont="1" applyFill="1" applyBorder="1" applyAlignment="1" applyProtection="1">
      <alignment horizontal="center" vertical="center"/>
    </xf>
    <xf numFmtId="1" fontId="8" fillId="2" borderId="116" xfId="1" applyNumberFormat="1" applyFont="1" applyFill="1" applyBorder="1" applyAlignment="1" applyProtection="1">
      <alignment horizontal="center" vertical="center"/>
    </xf>
    <xf numFmtId="0" fontId="48" fillId="2" borderId="109" xfId="1" applyFont="1" applyFill="1" applyBorder="1" applyAlignment="1" applyProtection="1">
      <alignment horizontal="center" vertical="center"/>
    </xf>
    <xf numFmtId="0" fontId="48" fillId="2" borderId="106" xfId="1" applyFont="1" applyFill="1" applyBorder="1" applyAlignment="1" applyProtection="1">
      <alignment horizontal="center" vertical="center"/>
    </xf>
    <xf numFmtId="0" fontId="48" fillId="2" borderId="107" xfId="1" applyFont="1" applyFill="1" applyBorder="1" applyAlignment="1" applyProtection="1">
      <alignment horizontal="center" vertical="center"/>
    </xf>
    <xf numFmtId="1" fontId="48" fillId="2" borderId="108" xfId="1" applyNumberFormat="1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47" xfId="1" applyFont="1" applyFill="1" applyBorder="1" applyAlignment="1" applyProtection="1">
      <alignment horizontal="center" vertical="center"/>
      <protection locked="0"/>
    </xf>
    <xf numFmtId="0" fontId="26" fillId="5" borderId="19" xfId="1" applyFont="1" applyFill="1" applyBorder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6" fillId="0" borderId="20" xfId="1" applyFont="1" applyBorder="1" applyAlignment="1">
      <alignment horizontal="left" vertical="center"/>
    </xf>
    <xf numFmtId="0" fontId="26" fillId="0" borderId="57" xfId="1" applyFont="1" applyFill="1" applyBorder="1" applyAlignment="1" applyProtection="1">
      <alignment horizontal="center" vertical="center"/>
      <protection locked="0"/>
    </xf>
    <xf numFmtId="0" fontId="18" fillId="0" borderId="49" xfId="1" applyFont="1" applyFill="1" applyBorder="1" applyAlignment="1">
      <alignment horizontal="left" vertical="center"/>
    </xf>
    <xf numFmtId="1" fontId="32" fillId="5" borderId="48" xfId="1" applyNumberFormat="1" applyFont="1" applyFill="1" applyBorder="1" applyAlignment="1" applyProtection="1">
      <alignment horizontal="center" vertical="center"/>
      <protection locked="0"/>
    </xf>
    <xf numFmtId="0" fontId="14" fillId="0" borderId="47" xfId="1" applyFont="1" applyFill="1" applyBorder="1" applyAlignment="1" applyProtection="1">
      <alignment horizontal="center"/>
      <protection locked="0"/>
    </xf>
    <xf numFmtId="0" fontId="4" fillId="2" borderId="7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3" fillId="3" borderId="44" xfId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1" fontId="21" fillId="3" borderId="47" xfId="1" applyNumberFormat="1" applyFont="1" applyFill="1" applyBorder="1" applyAlignment="1" applyProtection="1">
      <alignment horizontal="center" vertical="center"/>
    </xf>
    <xf numFmtId="1" fontId="19" fillId="0" borderId="44" xfId="1" applyNumberFormat="1" applyFont="1" applyFill="1" applyBorder="1" applyAlignment="1" applyProtection="1">
      <alignment horizontal="center"/>
      <protection locked="0"/>
    </xf>
    <xf numFmtId="0" fontId="14" fillId="0" borderId="49" xfId="1" applyFont="1" applyFill="1" applyBorder="1" applyAlignment="1" applyProtection="1">
      <alignment horizontal="center"/>
      <protection locked="0"/>
    </xf>
    <xf numFmtId="0" fontId="2" fillId="0" borderId="0" xfId="1" applyAlignment="1">
      <alignment vertical="center"/>
    </xf>
    <xf numFmtId="0" fontId="5" fillId="4" borderId="30" xfId="1" applyFont="1" applyFill="1" applyBorder="1" applyAlignment="1" applyProtection="1">
      <alignment horizontal="center" vertical="center" textRotation="90" wrapText="1"/>
    </xf>
    <xf numFmtId="0" fontId="5" fillId="4" borderId="23" xfId="1" applyFont="1" applyFill="1" applyBorder="1" applyAlignment="1" applyProtection="1">
      <alignment horizontal="center" vertical="center" textRotation="90" wrapText="1"/>
    </xf>
    <xf numFmtId="0" fontId="12" fillId="2" borderId="33" xfId="1" applyFont="1" applyFill="1" applyBorder="1" applyAlignment="1" applyProtection="1">
      <alignment horizontal="center" vertical="center"/>
    </xf>
    <xf numFmtId="0" fontId="13" fillId="2" borderId="12" xfId="1" applyFont="1" applyFill="1" applyBorder="1" applyAlignment="1" applyProtection="1">
      <alignment vertical="center"/>
    </xf>
    <xf numFmtId="0" fontId="12" fillId="2" borderId="34" xfId="1" applyFont="1" applyFill="1" applyBorder="1" applyAlignment="1" applyProtection="1">
      <alignment horizontal="center" vertical="center"/>
    </xf>
    <xf numFmtId="0" fontId="13" fillId="2" borderId="36" xfId="1" applyFont="1" applyFill="1" applyBorder="1" applyAlignment="1" applyProtection="1">
      <alignment vertical="center"/>
    </xf>
    <xf numFmtId="0" fontId="13" fillId="2" borderId="35" xfId="1" applyFont="1" applyFill="1" applyBorder="1" applyAlignment="1" applyProtection="1">
      <alignment vertical="center"/>
    </xf>
    <xf numFmtId="0" fontId="13" fillId="2" borderId="37" xfId="1" applyFont="1" applyFill="1" applyBorder="1" applyAlignment="1" applyProtection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8" fillId="0" borderId="19" xfId="1" applyFont="1" applyFill="1" applyBorder="1" applyAlignment="1" applyProtection="1">
      <alignment horizontal="center" vertical="center"/>
      <protection locked="0"/>
    </xf>
    <xf numFmtId="0" fontId="19" fillId="3" borderId="44" xfId="1" applyFont="1" applyFill="1" applyBorder="1" applyAlignment="1" applyProtection="1">
      <alignment horizontal="center" vertical="center"/>
    </xf>
    <xf numFmtId="0" fontId="18" fillId="0" borderId="45" xfId="1" applyFont="1" applyFill="1" applyBorder="1" applyAlignment="1">
      <alignment horizontal="left" vertical="center"/>
    </xf>
    <xf numFmtId="1" fontId="19" fillId="3" borderId="47" xfId="1" applyNumberFormat="1" applyFont="1" applyFill="1" applyBorder="1" applyAlignment="1" applyProtection="1">
      <alignment horizontal="center" vertical="center"/>
    </xf>
    <xf numFmtId="1" fontId="19" fillId="3" borderId="48" xfId="1" applyNumberFormat="1" applyFont="1" applyFill="1" applyBorder="1" applyAlignment="1" applyProtection="1">
      <alignment horizontal="center" vertical="center"/>
    </xf>
    <xf numFmtId="0" fontId="19" fillId="0" borderId="49" xfId="1" applyFont="1" applyFill="1" applyBorder="1" applyAlignment="1" applyProtection="1">
      <alignment horizontal="center" vertical="center"/>
      <protection locked="0"/>
    </xf>
    <xf numFmtId="0" fontId="19" fillId="0" borderId="47" xfId="1" applyFont="1" applyFill="1" applyBorder="1" applyAlignment="1" applyProtection="1">
      <alignment horizontal="center" vertical="center"/>
      <protection locked="0"/>
    </xf>
    <xf numFmtId="1" fontId="19" fillId="3" borderId="19" xfId="1" applyNumberFormat="1" applyFont="1" applyFill="1" applyBorder="1" applyAlignment="1" applyProtection="1">
      <alignment horizontal="center" vertical="center"/>
    </xf>
    <xf numFmtId="1" fontId="19" fillId="3" borderId="44" xfId="1" applyNumberFormat="1" applyFont="1" applyFill="1" applyBorder="1" applyAlignment="1" applyProtection="1">
      <alignment horizontal="center" vertical="center"/>
    </xf>
    <xf numFmtId="0" fontId="15" fillId="0" borderId="48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2" fillId="0" borderId="0" xfId="1" applyFill="1" applyAlignment="1">
      <alignment vertical="center"/>
    </xf>
    <xf numFmtId="0" fontId="19" fillId="2" borderId="44" xfId="1" applyFont="1" applyFill="1" applyBorder="1" applyAlignment="1" applyProtection="1">
      <alignment horizontal="center" vertical="center"/>
    </xf>
    <xf numFmtId="0" fontId="15" fillId="0" borderId="48" xfId="1" applyFont="1" applyBorder="1" applyAlignment="1">
      <alignment vertical="center"/>
    </xf>
    <xf numFmtId="1" fontId="19" fillId="5" borderId="46" xfId="1" applyNumberFormat="1" applyFont="1" applyFill="1" applyBorder="1" applyAlignment="1" applyProtection="1">
      <alignment horizontal="center" vertical="center"/>
      <protection locked="0"/>
    </xf>
    <xf numFmtId="1" fontId="19" fillId="5" borderId="48" xfId="1" applyNumberFormat="1" applyFont="1" applyFill="1" applyBorder="1" applyAlignment="1" applyProtection="1">
      <alignment horizontal="center" vertical="center"/>
      <protection locked="0"/>
    </xf>
    <xf numFmtId="0" fontId="19" fillId="5" borderId="49" xfId="1" applyFont="1" applyFill="1" applyBorder="1" applyAlignment="1" applyProtection="1">
      <alignment horizontal="center" vertical="center"/>
      <protection locked="0"/>
    </xf>
    <xf numFmtId="0" fontId="19" fillId="5" borderId="47" xfId="1" applyFont="1" applyFill="1" applyBorder="1" applyAlignment="1" applyProtection="1">
      <alignment horizontal="center" vertical="center"/>
      <protection locked="0"/>
    </xf>
    <xf numFmtId="0" fontId="15" fillId="5" borderId="48" xfId="1" applyFont="1" applyFill="1" applyBorder="1" applyAlignment="1">
      <alignment vertical="center"/>
    </xf>
    <xf numFmtId="0" fontId="2" fillId="5" borderId="0" xfId="1" applyFill="1" applyAlignment="1">
      <alignment vertical="center"/>
    </xf>
    <xf numFmtId="0" fontId="14" fillId="0" borderId="48" xfId="1" applyFont="1" applyFill="1" applyBorder="1" applyAlignment="1" applyProtection="1">
      <alignment horizontal="center" vertical="center"/>
    </xf>
    <xf numFmtId="0" fontId="22" fillId="0" borderId="0" xfId="1" applyFont="1" applyAlignment="1">
      <alignment vertical="center"/>
    </xf>
    <xf numFmtId="0" fontId="17" fillId="2" borderId="19" xfId="1" quotePrefix="1" applyFont="1" applyFill="1" applyBorder="1" applyAlignment="1" applyProtection="1">
      <alignment horizontal="center" vertical="center"/>
    </xf>
    <xf numFmtId="0" fontId="14" fillId="2" borderId="44" xfId="1" applyFont="1" applyFill="1" applyBorder="1" applyAlignment="1" applyProtection="1">
      <alignment horizontal="center" vertical="center"/>
    </xf>
    <xf numFmtId="0" fontId="15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27" fillId="2" borderId="19" xfId="1" applyFont="1" applyFill="1" applyBorder="1" applyAlignment="1" applyProtection="1">
      <alignment horizontal="center" vertical="center"/>
    </xf>
    <xf numFmtId="0" fontId="27" fillId="2" borderId="44" xfId="1" applyFont="1" applyFill="1" applyBorder="1" applyAlignment="1" applyProtection="1">
      <alignment horizontal="center" vertical="center"/>
    </xf>
    <xf numFmtId="0" fontId="18" fillId="5" borderId="19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/>
    </xf>
    <xf numFmtId="0" fontId="27" fillId="2" borderId="38" xfId="1" applyFont="1" applyFill="1" applyBorder="1" applyAlignment="1" applyProtection="1">
      <alignment horizontal="center" vertical="center"/>
    </xf>
    <xf numFmtId="0" fontId="27" fillId="2" borderId="39" xfId="1" applyFont="1" applyFill="1" applyBorder="1" applyAlignment="1" applyProtection="1">
      <alignment horizontal="center" vertical="center"/>
    </xf>
    <xf numFmtId="0" fontId="29" fillId="0" borderId="0" xfId="1" applyFont="1" applyAlignment="1">
      <alignment vertical="center"/>
    </xf>
    <xf numFmtId="16" fontId="17" fillId="2" borderId="78" xfId="1" quotePrefix="1" applyNumberFormat="1" applyFont="1" applyFill="1" applyBorder="1" applyAlignment="1" applyProtection="1">
      <alignment horizontal="center" vertical="center"/>
    </xf>
    <xf numFmtId="0" fontId="13" fillId="2" borderId="79" xfId="1" applyFont="1" applyFill="1" applyBorder="1" applyAlignment="1" applyProtection="1">
      <alignment vertical="center"/>
    </xf>
    <xf numFmtId="0" fontId="17" fillId="2" borderId="80" xfId="1" applyFont="1" applyFill="1" applyBorder="1" applyAlignment="1" applyProtection="1">
      <alignment horizontal="center" vertical="center"/>
    </xf>
    <xf numFmtId="0" fontId="13" fillId="2" borderId="65" xfId="1" applyFont="1" applyFill="1" applyBorder="1" applyAlignment="1" applyProtection="1">
      <alignment horizontal="center" vertical="center"/>
    </xf>
    <xf numFmtId="0" fontId="13" fillId="2" borderId="62" xfId="1" applyFont="1" applyFill="1" applyBorder="1" applyAlignment="1" applyProtection="1">
      <alignment vertical="center"/>
    </xf>
    <xf numFmtId="16" fontId="17" fillId="2" borderId="33" xfId="1" quotePrefix="1" applyNumberFormat="1" applyFont="1" applyFill="1" applyBorder="1" applyAlignment="1" applyProtection="1">
      <alignment horizontal="center" vertical="center"/>
    </xf>
    <xf numFmtId="0" fontId="19" fillId="2" borderId="14" xfId="1" applyFont="1" applyFill="1" applyBorder="1" applyAlignment="1" applyProtection="1">
      <alignment horizontal="center" vertical="center"/>
    </xf>
    <xf numFmtId="0" fontId="17" fillId="3" borderId="80" xfId="1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vertical="center"/>
      <protection locked="0"/>
    </xf>
    <xf numFmtId="0" fontId="33" fillId="2" borderId="38" xfId="1" applyFont="1" applyFill="1" applyBorder="1" applyAlignment="1" applyProtection="1">
      <alignment horizontal="center" vertical="center"/>
    </xf>
    <xf numFmtId="0" fontId="33" fillId="2" borderId="56" xfId="1" applyFont="1" applyFill="1" applyBorder="1" applyAlignment="1" applyProtection="1">
      <alignment horizontal="center" vertical="center"/>
    </xf>
    <xf numFmtId="0" fontId="34" fillId="0" borderId="0" xfId="1" applyFont="1" applyAlignment="1">
      <alignment vertical="center"/>
    </xf>
    <xf numFmtId="0" fontId="28" fillId="2" borderId="83" xfId="1" applyFont="1" applyFill="1" applyBorder="1" applyAlignment="1" applyProtection="1">
      <alignment horizontal="center" vertical="center"/>
    </xf>
    <xf numFmtId="0" fontId="28" fillId="2" borderId="71" xfId="1" applyFont="1" applyFill="1" applyBorder="1" applyAlignment="1" applyProtection="1">
      <alignment horizontal="center" vertical="center"/>
    </xf>
    <xf numFmtId="0" fontId="35" fillId="0" borderId="0" xfId="1" applyFont="1" applyFill="1" applyAlignment="1" applyProtection="1">
      <alignment vertical="center"/>
      <protection locked="0"/>
    </xf>
    <xf numFmtId="0" fontId="36" fillId="2" borderId="19" xfId="1" applyFont="1" applyFill="1" applyBorder="1" applyAlignment="1" applyProtection="1">
      <alignment horizontal="center" vertical="center"/>
    </xf>
    <xf numFmtId="0" fontId="37" fillId="2" borderId="48" xfId="1" applyFont="1" applyFill="1" applyBorder="1" applyAlignment="1" applyProtection="1">
      <alignment vertical="center"/>
    </xf>
    <xf numFmtId="0" fontId="36" fillId="2" borderId="49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>
      <alignment vertical="center"/>
    </xf>
    <xf numFmtId="0" fontId="38" fillId="0" borderId="0" xfId="1" applyFont="1" applyAlignment="1">
      <alignment vertical="center"/>
    </xf>
    <xf numFmtId="0" fontId="41" fillId="0" borderId="0" xfId="1" applyFont="1" applyAlignment="1">
      <alignment vertical="center"/>
    </xf>
    <xf numFmtId="0" fontId="28" fillId="2" borderId="33" xfId="1" applyFont="1" applyFill="1" applyBorder="1" applyAlignment="1" applyProtection="1">
      <alignment horizontal="center" vertical="center"/>
    </xf>
    <xf numFmtId="0" fontId="27" fillId="2" borderId="12" xfId="1" applyFont="1" applyFill="1" applyBorder="1" applyAlignment="1" applyProtection="1">
      <alignment vertical="center"/>
    </xf>
    <xf numFmtId="0" fontId="28" fillId="2" borderId="34" xfId="1" applyFont="1" applyFill="1" applyBorder="1" applyAlignment="1" applyProtection="1">
      <alignment horizontal="center" vertical="center"/>
    </xf>
    <xf numFmtId="0" fontId="23" fillId="8" borderId="48" xfId="0" applyFont="1" applyFill="1" applyBorder="1" applyAlignment="1" applyProtection="1">
      <alignment horizontal="center" vertical="center"/>
      <protection locked="0"/>
    </xf>
    <xf numFmtId="0" fontId="34" fillId="0" borderId="0" xfId="1" applyFont="1" applyFill="1" applyAlignment="1">
      <alignment vertical="center"/>
    </xf>
    <xf numFmtId="0" fontId="18" fillId="8" borderId="48" xfId="0" applyFont="1" applyFill="1" applyBorder="1" applyAlignment="1" applyProtection="1">
      <alignment horizontal="center" vertical="center"/>
      <protection locked="0"/>
    </xf>
    <xf numFmtId="0" fontId="19" fillId="2" borderId="71" xfId="1" applyFont="1" applyFill="1" applyBorder="1" applyAlignment="1" applyProtection="1">
      <alignment horizontal="center" vertical="center"/>
    </xf>
    <xf numFmtId="0" fontId="47" fillId="0" borderId="0" xfId="1" applyFont="1" applyAlignment="1">
      <alignment vertical="center"/>
    </xf>
    <xf numFmtId="0" fontId="2" fillId="0" borderId="0" xfId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3" fillId="0" borderId="49" xfId="1" applyFont="1" applyFill="1" applyBorder="1" applyAlignment="1" applyProtection="1">
      <alignment horizontal="left" vertical="center"/>
      <protection locked="0"/>
    </xf>
    <xf numFmtId="0" fontId="23" fillId="0" borderId="49" xfId="0" applyFont="1" applyBorder="1" applyAlignment="1">
      <alignment vertical="center" wrapText="1"/>
    </xf>
    <xf numFmtId="0" fontId="18" fillId="3" borderId="48" xfId="1" applyFont="1" applyFill="1" applyBorder="1" applyAlignment="1" applyProtection="1">
      <alignment horizontal="center"/>
      <protection locked="0"/>
    </xf>
    <xf numFmtId="0" fontId="14" fillId="3" borderId="48" xfId="1" applyFont="1" applyFill="1" applyBorder="1" applyAlignment="1" applyProtection="1">
      <alignment horizontal="center"/>
    </xf>
    <xf numFmtId="0" fontId="2" fillId="0" borderId="48" xfId="1" applyFill="1" applyBorder="1"/>
    <xf numFmtId="1" fontId="26" fillId="5" borderId="46" xfId="1" applyNumberFormat="1" applyFont="1" applyFill="1" applyBorder="1" applyAlignment="1" applyProtection="1">
      <alignment horizontal="center" vertical="center"/>
      <protection locked="0"/>
    </xf>
    <xf numFmtId="1" fontId="26" fillId="5" borderId="48" xfId="1" applyNumberFormat="1" applyFont="1" applyFill="1" applyBorder="1" applyAlignment="1" applyProtection="1">
      <alignment horizontal="center" vertical="center"/>
      <protection locked="0"/>
    </xf>
    <xf numFmtId="0" fontId="26" fillId="5" borderId="49" xfId="1" applyFont="1" applyFill="1" applyBorder="1" applyAlignment="1" applyProtection="1">
      <alignment horizontal="center" vertical="center"/>
      <protection locked="0"/>
    </xf>
    <xf numFmtId="0" fontId="21" fillId="2" borderId="49" xfId="1" applyFont="1" applyFill="1" applyBorder="1" applyAlignment="1" applyProtection="1">
      <alignment horizontal="center" vertical="center"/>
    </xf>
    <xf numFmtId="0" fontId="21" fillId="2" borderId="47" xfId="1" applyFont="1" applyFill="1" applyBorder="1" applyAlignment="1" applyProtection="1">
      <alignment horizontal="center" vertical="center"/>
    </xf>
    <xf numFmtId="0" fontId="21" fillId="2" borderId="20" xfId="1" applyFont="1" applyFill="1" applyBorder="1" applyAlignment="1" applyProtection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1" fontId="28" fillId="3" borderId="47" xfId="1" applyNumberFormat="1" applyFont="1" applyFill="1" applyBorder="1" applyAlignment="1" applyProtection="1">
      <alignment horizontal="center" vertical="center"/>
    </xf>
    <xf numFmtId="0" fontId="21" fillId="2" borderId="63" xfId="1" applyFont="1" applyFill="1" applyBorder="1" applyAlignment="1" applyProtection="1">
      <alignment horizontal="center" vertical="center"/>
    </xf>
    <xf numFmtId="0" fontId="21" fillId="2" borderId="66" xfId="1" applyFont="1" applyFill="1" applyBorder="1" applyAlignment="1" applyProtection="1">
      <alignment horizontal="center" vertical="center"/>
    </xf>
    <xf numFmtId="0" fontId="21" fillId="3" borderId="66" xfId="1" applyFont="1" applyFill="1" applyBorder="1" applyAlignment="1" applyProtection="1">
      <alignment horizontal="center" vertical="center"/>
    </xf>
    <xf numFmtId="1" fontId="21" fillId="2" borderId="71" xfId="1" applyNumberFormat="1" applyFont="1" applyFill="1" applyBorder="1" applyAlignment="1" applyProtection="1">
      <alignment horizontal="center" vertical="center"/>
    </xf>
    <xf numFmtId="1" fontId="21" fillId="2" borderId="70" xfId="1" applyNumberFormat="1" applyFont="1" applyFill="1" applyBorder="1" applyAlignment="1" applyProtection="1">
      <alignment horizontal="center" vertical="center"/>
    </xf>
    <xf numFmtId="0" fontId="21" fillId="2" borderId="69" xfId="1" applyFont="1" applyFill="1" applyBorder="1" applyAlignment="1" applyProtection="1">
      <alignment horizontal="center" vertical="center"/>
    </xf>
    <xf numFmtId="0" fontId="21" fillId="2" borderId="68" xfId="1" applyFont="1" applyFill="1" applyBorder="1" applyAlignment="1" applyProtection="1">
      <alignment horizontal="center" vertical="center"/>
    </xf>
    <xf numFmtId="1" fontId="21" fillId="2" borderId="83" xfId="1" applyNumberFormat="1" applyFont="1" applyFill="1" applyBorder="1" applyAlignment="1" applyProtection="1">
      <alignment horizontal="center" vertical="center"/>
    </xf>
    <xf numFmtId="0" fontId="21" fillId="2" borderId="102" xfId="1" applyFont="1" applyFill="1" applyBorder="1" applyAlignment="1" applyProtection="1">
      <alignment horizontal="center" vertical="center"/>
    </xf>
    <xf numFmtId="1" fontId="39" fillId="6" borderId="93" xfId="1" applyNumberFormat="1" applyFont="1" applyFill="1" applyBorder="1" applyAlignment="1" applyProtection="1">
      <alignment horizontal="center" vertical="center"/>
    </xf>
    <xf numFmtId="1" fontId="39" fillId="6" borderId="94" xfId="1" applyNumberFormat="1" applyFont="1" applyFill="1" applyBorder="1" applyAlignment="1" applyProtection="1">
      <alignment horizontal="center" vertical="center"/>
    </xf>
    <xf numFmtId="1" fontId="39" fillId="6" borderId="92" xfId="1" applyNumberFormat="1" applyFont="1" applyFill="1" applyBorder="1" applyAlignment="1" applyProtection="1">
      <alignment horizontal="center" vertical="center"/>
    </xf>
    <xf numFmtId="1" fontId="39" fillId="6" borderId="97" xfId="1" applyNumberFormat="1" applyFont="1" applyFill="1" applyBorder="1" applyAlignment="1" applyProtection="1">
      <alignment horizontal="center" vertical="center"/>
    </xf>
    <xf numFmtId="1" fontId="21" fillId="2" borderId="101" xfId="1" applyNumberFormat="1" applyFont="1" applyFill="1" applyBorder="1" applyAlignment="1" applyProtection="1">
      <alignment horizontal="center" vertical="center"/>
    </xf>
    <xf numFmtId="0" fontId="23" fillId="0" borderId="45" xfId="2" applyFont="1" applyFill="1" applyBorder="1" applyAlignment="1">
      <alignment horizontal="left" vertical="center"/>
    </xf>
    <xf numFmtId="0" fontId="23" fillId="0" borderId="49" xfId="2" applyFont="1" applyFill="1" applyBorder="1" applyAlignment="1">
      <alignment horizontal="left" vertical="center" wrapText="1"/>
    </xf>
    <xf numFmtId="0" fontId="23" fillId="0" borderId="49" xfId="2" applyFont="1" applyFill="1" applyBorder="1" applyAlignment="1">
      <alignment horizontal="left" vertical="center"/>
    </xf>
    <xf numFmtId="0" fontId="17" fillId="3" borderId="50" xfId="1" applyFont="1" applyFill="1" applyBorder="1" applyAlignment="1" applyProtection="1">
      <alignment horizontal="center" vertical="center"/>
      <protection locked="0"/>
    </xf>
    <xf numFmtId="0" fontId="18" fillId="0" borderId="78" xfId="1" applyFont="1" applyFill="1" applyBorder="1" applyAlignment="1" applyProtection="1">
      <alignment horizontal="center" vertical="center"/>
      <protection locked="0"/>
    </xf>
    <xf numFmtId="0" fontId="19" fillId="3" borderId="85" xfId="1" applyFont="1" applyFill="1" applyBorder="1" applyAlignment="1" applyProtection="1">
      <alignment horizontal="center" vertical="center"/>
    </xf>
    <xf numFmtId="1" fontId="19" fillId="0" borderId="86" xfId="1" applyNumberFormat="1" applyFont="1" applyFill="1" applyBorder="1" applyAlignment="1" applyProtection="1">
      <alignment horizontal="center" vertical="center"/>
      <protection locked="0"/>
    </xf>
    <xf numFmtId="1" fontId="19" fillId="3" borderId="87" xfId="1" applyNumberFormat="1" applyFont="1" applyFill="1" applyBorder="1" applyAlignment="1" applyProtection="1">
      <alignment horizontal="center" vertical="center"/>
    </xf>
    <xf numFmtId="1" fontId="19" fillId="0" borderId="79" xfId="1" applyNumberFormat="1" applyFont="1" applyFill="1" applyBorder="1" applyAlignment="1" applyProtection="1">
      <alignment horizontal="center" vertical="center"/>
      <protection locked="0"/>
    </xf>
    <xf numFmtId="1" fontId="19" fillId="3" borderId="79" xfId="1" applyNumberFormat="1" applyFont="1" applyFill="1" applyBorder="1" applyAlignment="1" applyProtection="1">
      <alignment horizontal="center" vertical="center"/>
    </xf>
    <xf numFmtId="0" fontId="19" fillId="0" borderId="45" xfId="1" applyFont="1" applyFill="1" applyBorder="1" applyAlignment="1" applyProtection="1">
      <alignment horizontal="center" vertical="center"/>
      <protection locked="0"/>
    </xf>
    <xf numFmtId="1" fontId="19" fillId="2" borderId="79" xfId="1" applyNumberFormat="1" applyFont="1" applyFill="1" applyBorder="1" applyAlignment="1" applyProtection="1">
      <alignment horizontal="center" vertical="center"/>
    </xf>
    <xf numFmtId="0" fontId="19" fillId="0" borderId="87" xfId="1" applyFont="1" applyFill="1" applyBorder="1" applyAlignment="1" applyProtection="1">
      <alignment horizontal="center" vertical="center"/>
      <protection locked="0"/>
    </xf>
    <xf numFmtId="1" fontId="19" fillId="3" borderId="78" xfId="1" applyNumberFormat="1" applyFont="1" applyFill="1" applyBorder="1" applyAlignment="1" applyProtection="1">
      <alignment horizontal="center" vertical="center"/>
    </xf>
    <xf numFmtId="1" fontId="19" fillId="3" borderId="85" xfId="1" applyNumberFormat="1" applyFont="1" applyFill="1" applyBorder="1" applyAlignment="1" applyProtection="1">
      <alignment horizontal="center" vertical="center"/>
    </xf>
    <xf numFmtId="16" fontId="17" fillId="2" borderId="19" xfId="1" quotePrefix="1" applyNumberFormat="1" applyFont="1" applyFill="1" applyBorder="1" applyAlignment="1" applyProtection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21" fillId="0" borderId="51" xfId="1" applyFont="1" applyFill="1" applyBorder="1" applyAlignment="1" applyProtection="1">
      <alignment horizontal="right" vertical="center"/>
      <protection locked="0"/>
    </xf>
    <xf numFmtId="0" fontId="21" fillId="0" borderId="52" xfId="1" applyFont="1" applyFill="1" applyBorder="1" applyAlignment="1" applyProtection="1">
      <alignment horizontal="right" vertical="center"/>
      <protection locked="0"/>
    </xf>
    <xf numFmtId="0" fontId="20" fillId="3" borderId="50" xfId="1" applyFont="1" applyFill="1" applyBorder="1" applyAlignment="1" applyProtection="1">
      <alignment horizontal="right" vertical="center"/>
      <protection locked="0"/>
    </xf>
    <xf numFmtId="0" fontId="21" fillId="3" borderId="51" xfId="1" applyFont="1" applyFill="1" applyBorder="1" applyAlignment="1" applyProtection="1">
      <alignment vertical="center"/>
      <protection locked="0"/>
    </xf>
    <xf numFmtId="0" fontId="21" fillId="3" borderId="52" xfId="1" applyFont="1" applyFill="1" applyBorder="1" applyAlignment="1" applyProtection="1">
      <alignment vertical="center"/>
      <protection locked="0"/>
    </xf>
    <xf numFmtId="0" fontId="21" fillId="3" borderId="50" xfId="1" applyFont="1" applyFill="1" applyBorder="1" applyAlignment="1" applyProtection="1">
      <alignment horizontal="right" vertical="center"/>
      <protection locked="0"/>
    </xf>
    <xf numFmtId="1" fontId="21" fillId="3" borderId="46" xfId="1" applyNumberFormat="1" applyFont="1" applyFill="1" applyBorder="1" applyAlignment="1" applyProtection="1">
      <alignment horizontal="center" vertical="center"/>
    </xf>
    <xf numFmtId="1" fontId="21" fillId="3" borderId="48" xfId="1" applyNumberFormat="1" applyFont="1" applyFill="1" applyBorder="1" applyAlignment="1" applyProtection="1">
      <alignment horizontal="center" vertical="center"/>
    </xf>
    <xf numFmtId="0" fontId="21" fillId="3" borderId="49" xfId="1" applyFont="1" applyFill="1" applyBorder="1" applyAlignment="1" applyProtection="1">
      <alignment horizontal="center" vertical="center"/>
    </xf>
    <xf numFmtId="0" fontId="21" fillId="3" borderId="47" xfId="1" applyFont="1" applyFill="1" applyBorder="1" applyAlignment="1" applyProtection="1">
      <alignment horizontal="center" vertical="center"/>
    </xf>
    <xf numFmtId="1" fontId="21" fillId="3" borderId="19" xfId="1" applyNumberFormat="1" applyFont="1" applyFill="1" applyBorder="1" applyAlignment="1" applyProtection="1">
      <alignment horizontal="center" vertical="center"/>
    </xf>
    <xf numFmtId="0" fontId="21" fillId="3" borderId="20" xfId="1" applyFont="1" applyFill="1" applyBorder="1" applyAlignment="1" applyProtection="1">
      <alignment horizontal="center" vertical="center"/>
    </xf>
    <xf numFmtId="0" fontId="22" fillId="3" borderId="20" xfId="1" applyFont="1" applyFill="1" applyBorder="1" applyAlignment="1">
      <alignment horizontal="left" vertical="center"/>
    </xf>
    <xf numFmtId="0" fontId="22" fillId="3" borderId="0" xfId="1" applyFont="1" applyFill="1" applyAlignment="1">
      <alignment vertical="center"/>
    </xf>
    <xf numFmtId="0" fontId="20" fillId="2" borderId="54" xfId="1" applyFont="1" applyFill="1" applyBorder="1" applyAlignment="1" applyProtection="1">
      <alignment horizontal="right" vertical="center"/>
    </xf>
    <xf numFmtId="0" fontId="17" fillId="2" borderId="60" xfId="1" applyFont="1" applyFill="1" applyBorder="1" applyAlignment="1" applyProtection="1">
      <alignment horizontal="right" vertical="center"/>
    </xf>
    <xf numFmtId="0" fontId="28" fillId="2" borderId="72" xfId="1" applyFont="1" applyFill="1" applyBorder="1" applyAlignment="1" applyProtection="1">
      <alignment horizontal="righ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1" fontId="19" fillId="2" borderId="56" xfId="1" applyNumberFormat="1" applyFont="1" applyFill="1" applyBorder="1" applyAlignment="1" applyProtection="1">
      <alignment horizontal="center" vertical="center"/>
    </xf>
    <xf numFmtId="1" fontId="19" fillId="0" borderId="56" xfId="1" applyNumberFormat="1" applyFont="1" applyFill="1" applyBorder="1" applyAlignment="1" applyProtection="1">
      <alignment horizontal="center" vertical="center"/>
      <protection locked="0"/>
    </xf>
    <xf numFmtId="0" fontId="14" fillId="2" borderId="56" xfId="1" applyFont="1" applyFill="1" applyBorder="1" applyAlignment="1" applyProtection="1">
      <alignment horizontal="center" vertical="center"/>
    </xf>
    <xf numFmtId="0" fontId="14" fillId="0" borderId="54" xfId="1" applyFont="1" applyFill="1" applyBorder="1" applyAlignment="1" applyProtection="1">
      <alignment horizontal="center" vertical="center"/>
      <protection locked="0"/>
    </xf>
    <xf numFmtId="1" fontId="19" fillId="0" borderId="55" xfId="1" applyNumberFormat="1" applyFont="1" applyFill="1" applyBorder="1" applyAlignment="1" applyProtection="1">
      <alignment horizontal="center" vertical="center"/>
      <protection locked="0"/>
    </xf>
    <xf numFmtId="0" fontId="36" fillId="2" borderId="70" xfId="1" applyFont="1" applyFill="1" applyBorder="1" applyAlignment="1" applyProtection="1">
      <alignment vertical="center"/>
    </xf>
    <xf numFmtId="0" fontId="36" fillId="2" borderId="71" xfId="1" applyFont="1" applyFill="1" applyBorder="1" applyAlignment="1" applyProtection="1">
      <alignment vertical="center"/>
    </xf>
    <xf numFmtId="0" fontId="17" fillId="2" borderId="72" xfId="1" applyFont="1" applyFill="1" applyBorder="1" applyAlignment="1" applyProtection="1">
      <alignment horizontal="center" vertical="center"/>
    </xf>
    <xf numFmtId="0" fontId="21" fillId="2" borderId="72" xfId="1" applyFont="1" applyFill="1" applyBorder="1" applyAlignment="1" applyProtection="1">
      <alignment horizontal="center" vertical="center"/>
    </xf>
    <xf numFmtId="0" fontId="49" fillId="2" borderId="114" xfId="1" applyFont="1" applyFill="1" applyBorder="1" applyAlignment="1" applyProtection="1">
      <alignment vertical="center"/>
    </xf>
    <xf numFmtId="0" fontId="49" fillId="2" borderId="75" xfId="1" applyFont="1" applyFill="1" applyBorder="1" applyAlignment="1" applyProtection="1">
      <alignment vertical="center"/>
    </xf>
    <xf numFmtId="0" fontId="49" fillId="2" borderId="100" xfId="1" applyFont="1" applyFill="1" applyBorder="1" applyAlignment="1" applyProtection="1">
      <alignment vertical="center"/>
    </xf>
    <xf numFmtId="0" fontId="49" fillId="0" borderId="0" xfId="1" applyFont="1" applyBorder="1" applyAlignment="1">
      <alignment horizontal="left" vertical="center"/>
    </xf>
    <xf numFmtId="0" fontId="49" fillId="0" borderId="0" xfId="1" applyFont="1" applyBorder="1" applyAlignment="1">
      <alignment vertical="center"/>
    </xf>
    <xf numFmtId="0" fontId="19" fillId="2" borderId="48" xfId="1" applyFont="1" applyFill="1" applyBorder="1" applyAlignment="1" applyProtection="1">
      <alignment horizontal="center" vertical="center"/>
    </xf>
    <xf numFmtId="0" fontId="49" fillId="2" borderId="51" xfId="1" applyFont="1" applyFill="1" applyBorder="1" applyAlignment="1" applyProtection="1">
      <alignment horizontal="center" vertical="center"/>
    </xf>
    <xf numFmtId="0" fontId="49" fillId="2" borderId="52" xfId="1" applyFont="1" applyFill="1" applyBorder="1" applyAlignment="1" applyProtection="1">
      <alignment horizontal="center" vertical="center"/>
    </xf>
    <xf numFmtId="0" fontId="49" fillId="2" borderId="44" xfId="1" applyFont="1" applyFill="1" applyBorder="1" applyAlignment="1" applyProtection="1">
      <alignment horizontal="center" vertical="center"/>
    </xf>
    <xf numFmtId="1" fontId="49" fillId="2" borderId="20" xfId="1" applyNumberFormat="1" applyFont="1" applyFill="1" applyBorder="1" applyAlignment="1" applyProtection="1">
      <alignment horizontal="center" vertical="center"/>
    </xf>
    <xf numFmtId="0" fontId="19" fillId="2" borderId="48" xfId="1" applyFont="1" applyFill="1" applyBorder="1" applyAlignment="1" applyProtection="1">
      <alignment vertical="center"/>
    </xf>
    <xf numFmtId="0" fontId="33" fillId="2" borderId="47" xfId="1" applyFont="1" applyFill="1" applyBorder="1" applyAlignment="1" applyProtection="1">
      <alignment vertical="center"/>
    </xf>
    <xf numFmtId="0" fontId="33" fillId="2" borderId="52" xfId="1" applyFont="1" applyFill="1" applyBorder="1" applyAlignment="1" applyProtection="1">
      <alignment horizontal="center" vertical="center"/>
    </xf>
    <xf numFmtId="0" fontId="33" fillId="2" borderId="44" xfId="1" applyFont="1" applyFill="1" applyBorder="1" applyAlignment="1" applyProtection="1">
      <alignment horizontal="center" vertical="center"/>
    </xf>
    <xf numFmtId="0" fontId="33" fillId="2" borderId="84" xfId="1" applyFont="1" applyFill="1" applyBorder="1" applyAlignment="1" applyProtection="1">
      <alignment horizontal="center" vertical="center"/>
    </xf>
    <xf numFmtId="0" fontId="28" fillId="2" borderId="58" xfId="1" applyFont="1" applyFill="1" applyBorder="1" applyAlignment="1" applyProtection="1">
      <alignment horizontal="right" vertical="center"/>
    </xf>
    <xf numFmtId="0" fontId="15" fillId="0" borderId="44" xfId="1" applyFont="1" applyBorder="1" applyAlignment="1">
      <alignment horizontal="left" vertical="center"/>
    </xf>
    <xf numFmtId="0" fontId="15" fillId="0" borderId="39" xfId="1" applyFont="1" applyBorder="1" applyAlignment="1">
      <alignment horizontal="left" vertical="center"/>
    </xf>
    <xf numFmtId="0" fontId="15" fillId="0" borderId="44" xfId="1" applyFont="1" applyBorder="1"/>
    <xf numFmtId="0" fontId="22" fillId="0" borderId="44" xfId="1" applyFont="1" applyBorder="1" applyAlignment="1">
      <alignment horizontal="left" vertical="center"/>
    </xf>
    <xf numFmtId="0" fontId="15" fillId="0" borderId="44" xfId="1" applyFont="1" applyBorder="1" applyAlignment="1">
      <alignment vertical="center"/>
    </xf>
    <xf numFmtId="0" fontId="23" fillId="0" borderId="44" xfId="1" applyFont="1" applyBorder="1" applyAlignment="1">
      <alignment horizontal="left" vertical="center"/>
    </xf>
    <xf numFmtId="0" fontId="22" fillId="3" borderId="44" xfId="1" applyFont="1" applyFill="1" applyBorder="1" applyAlignment="1">
      <alignment horizontal="left" vertical="center"/>
    </xf>
    <xf numFmtId="0" fontId="23" fillId="5" borderId="44" xfId="1" applyFont="1" applyFill="1" applyBorder="1" applyAlignment="1">
      <alignment horizontal="left" vertical="center"/>
    </xf>
    <xf numFmtId="0" fontId="26" fillId="0" borderId="44" xfId="1" applyFont="1" applyBorder="1" applyAlignment="1">
      <alignment horizontal="left" vertical="center"/>
    </xf>
    <xf numFmtId="0" fontId="29" fillId="0" borderId="44" xfId="1" applyFont="1" applyBorder="1" applyAlignment="1">
      <alignment horizontal="left" vertical="center"/>
    </xf>
    <xf numFmtId="0" fontId="23" fillId="0" borderId="44" xfId="1" applyFont="1" applyFill="1" applyBorder="1" applyAlignment="1">
      <alignment horizontal="left" vertical="center"/>
    </xf>
    <xf numFmtId="0" fontId="15" fillId="0" borderId="44" xfId="1" applyFont="1" applyFill="1" applyBorder="1" applyAlignment="1" applyProtection="1">
      <alignment horizontal="left" vertical="center"/>
      <protection locked="0"/>
    </xf>
    <xf numFmtId="0" fontId="26" fillId="9" borderId="44" xfId="1" applyFont="1" applyFill="1" applyBorder="1" applyAlignment="1">
      <alignment horizontal="left" vertical="center"/>
    </xf>
    <xf numFmtId="0" fontId="35" fillId="0" borderId="44" xfId="1" applyFont="1" applyFill="1" applyBorder="1" applyAlignment="1" applyProtection="1">
      <alignment horizontal="left" vertical="center"/>
      <protection locked="0"/>
    </xf>
    <xf numFmtId="0" fontId="22" fillId="0" borderId="39" xfId="1" applyFont="1" applyFill="1" applyBorder="1" applyAlignment="1" applyProtection="1">
      <alignment horizontal="left" vertical="center"/>
      <protection locked="0"/>
    </xf>
    <xf numFmtId="0" fontId="22" fillId="0" borderId="44" xfId="1" applyFont="1" applyFill="1" applyBorder="1" applyAlignment="1">
      <alignment horizontal="left" vertical="center"/>
    </xf>
    <xf numFmtId="0" fontId="23" fillId="0" borderId="85" xfId="1" applyFont="1" applyBorder="1" applyAlignment="1">
      <alignment horizontal="left" vertical="center"/>
    </xf>
    <xf numFmtId="0" fontId="22" fillId="5" borderId="44" xfId="1" applyFont="1" applyFill="1" applyBorder="1" applyAlignment="1">
      <alignment horizontal="left" vertical="center"/>
    </xf>
    <xf numFmtId="0" fontId="44" fillId="0" borderId="44" xfId="1" applyFont="1" applyBorder="1" applyAlignment="1">
      <alignment horizontal="left" vertical="center"/>
    </xf>
    <xf numFmtId="0" fontId="2" fillId="0" borderId="44" xfId="1" applyFill="1" applyBorder="1"/>
    <xf numFmtId="0" fontId="2" fillId="0" borderId="0" xfId="1" applyBorder="1" applyAlignment="1">
      <alignment horizontal="left" vertical="center"/>
    </xf>
    <xf numFmtId="0" fontId="47" fillId="0" borderId="0" xfId="1" applyFont="1" applyBorder="1" applyAlignment="1">
      <alignment horizontal="left" vertical="center"/>
    </xf>
    <xf numFmtId="0" fontId="45" fillId="0" borderId="0" xfId="1" applyFont="1" applyBorder="1" applyAlignment="1">
      <alignment horizontal="left" vertical="center"/>
    </xf>
    <xf numFmtId="1" fontId="19" fillId="3" borderId="88" xfId="1" applyNumberFormat="1" applyFont="1" applyFill="1" applyBorder="1" applyAlignment="1" applyProtection="1">
      <alignment horizontal="center" vertical="center" shrinkToFit="1"/>
    </xf>
    <xf numFmtId="1" fontId="19" fillId="3" borderId="20" xfId="1" applyNumberFormat="1" applyFont="1" applyFill="1" applyBorder="1" applyAlignment="1" applyProtection="1">
      <alignment horizontal="center" vertical="center" shrinkToFit="1"/>
    </xf>
    <xf numFmtId="0" fontId="19" fillId="0" borderId="0" xfId="1" applyFont="1" applyAlignment="1">
      <alignment horizontal="center"/>
    </xf>
    <xf numFmtId="0" fontId="19" fillId="0" borderId="0" xfId="1" applyFont="1" applyFill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5" fillId="0" borderId="0" xfId="1" applyFont="1" applyFill="1" applyBorder="1"/>
    <xf numFmtId="0" fontId="4" fillId="0" borderId="0" xfId="1" applyFont="1" applyBorder="1"/>
    <xf numFmtId="0" fontId="14" fillId="0" borderId="0" xfId="1" applyFont="1" applyFill="1" applyBorder="1"/>
    <xf numFmtId="0" fontId="15" fillId="0" borderId="48" xfId="1" applyFont="1" applyFill="1" applyBorder="1"/>
    <xf numFmtId="1" fontId="19" fillId="5" borderId="48" xfId="1" applyNumberFormat="1" applyFont="1" applyFill="1" applyBorder="1" applyAlignment="1" applyProtection="1">
      <alignment horizontal="center"/>
      <protection locked="0"/>
    </xf>
    <xf numFmtId="0" fontId="23" fillId="0" borderId="49" xfId="0" applyFont="1" applyFill="1" applyBorder="1" applyAlignment="1">
      <alignment horizontal="left" vertical="center" wrapText="1"/>
    </xf>
    <xf numFmtId="0" fontId="23" fillId="0" borderId="19" xfId="1" applyFont="1" applyBorder="1" applyAlignment="1">
      <alignment horizontal="left" vertical="center"/>
    </xf>
    <xf numFmtId="0" fontId="23" fillId="5" borderId="45" xfId="2" applyFont="1" applyFill="1" applyBorder="1" applyAlignment="1">
      <alignment horizontal="left" vertical="center"/>
    </xf>
    <xf numFmtId="0" fontId="23" fillId="5" borderId="49" xfId="2" applyFont="1" applyFill="1" applyBorder="1" applyAlignment="1">
      <alignment horizontal="left" vertical="center"/>
    </xf>
    <xf numFmtId="0" fontId="23" fillId="5" borderId="49" xfId="2" applyFont="1" applyFill="1" applyBorder="1" applyAlignment="1">
      <alignment horizontal="left" vertical="center" wrapText="1"/>
    </xf>
    <xf numFmtId="0" fontId="15" fillId="3" borderId="48" xfId="1" applyFont="1" applyFill="1" applyBorder="1"/>
    <xf numFmtId="0" fontId="4" fillId="2" borderId="52" xfId="0" applyFont="1" applyFill="1" applyBorder="1" applyAlignment="1">
      <alignment horizontal="center" vertical="center"/>
    </xf>
    <xf numFmtId="0" fontId="5" fillId="4" borderId="117" xfId="1" applyFont="1" applyFill="1" applyBorder="1" applyAlignment="1" applyProtection="1">
      <alignment horizontal="center" vertical="center" textRotation="90" wrapText="1"/>
    </xf>
    <xf numFmtId="0" fontId="2" fillId="0" borderId="76" xfId="1" applyBorder="1" applyAlignment="1">
      <alignment vertical="center"/>
    </xf>
    <xf numFmtId="1" fontId="40" fillId="2" borderId="73" xfId="1" applyNumberFormat="1" applyFont="1" applyFill="1" applyBorder="1" applyAlignment="1" applyProtection="1">
      <alignment horizontal="center" vertical="center"/>
    </xf>
    <xf numFmtId="1" fontId="40" fillId="2" borderId="71" xfId="1" applyNumberFormat="1" applyFont="1" applyFill="1" applyBorder="1" applyAlignment="1" applyProtection="1">
      <alignment horizontal="center" vertical="center"/>
    </xf>
    <xf numFmtId="1" fontId="40" fillId="2" borderId="72" xfId="1" applyNumberFormat="1" applyFont="1" applyFill="1" applyBorder="1" applyAlignment="1" applyProtection="1">
      <alignment horizontal="center" vertical="center"/>
    </xf>
    <xf numFmtId="1" fontId="40" fillId="2" borderId="70" xfId="1" applyNumberFormat="1" applyFont="1" applyFill="1" applyBorder="1" applyAlignment="1" applyProtection="1">
      <alignment horizontal="center" vertical="center"/>
    </xf>
    <xf numFmtId="1" fontId="40" fillId="2" borderId="102" xfId="1" applyNumberFormat="1" applyFont="1" applyFill="1" applyBorder="1" applyAlignment="1" applyProtection="1">
      <alignment horizontal="center" vertical="center"/>
    </xf>
    <xf numFmtId="1" fontId="40" fillId="3" borderId="73" xfId="1" applyNumberFormat="1" applyFont="1" applyFill="1" applyBorder="1" applyAlignment="1" applyProtection="1">
      <alignment horizontal="center" vertical="center"/>
    </xf>
    <xf numFmtId="1" fontId="40" fillId="3" borderId="70" xfId="1" applyNumberFormat="1" applyFont="1" applyFill="1" applyBorder="1" applyAlignment="1" applyProtection="1">
      <alignment horizontal="center" vertical="center"/>
    </xf>
    <xf numFmtId="1" fontId="40" fillId="3" borderId="118" xfId="1" applyNumberFormat="1" applyFont="1" applyFill="1" applyBorder="1" applyAlignment="1" applyProtection="1">
      <alignment horizontal="center" vertical="center"/>
    </xf>
    <xf numFmtId="1" fontId="30" fillId="7" borderId="73" xfId="1" applyNumberFormat="1" applyFont="1" applyFill="1" applyBorder="1" applyAlignment="1" applyProtection="1">
      <alignment horizontal="center" vertical="center"/>
    </xf>
    <xf numFmtId="1" fontId="30" fillId="7" borderId="71" xfId="1" applyNumberFormat="1" applyFont="1" applyFill="1" applyBorder="1" applyAlignment="1" applyProtection="1">
      <alignment horizontal="center" vertical="center"/>
    </xf>
    <xf numFmtId="1" fontId="30" fillId="7" borderId="72" xfId="1" applyNumberFormat="1" applyFont="1" applyFill="1" applyBorder="1" applyAlignment="1" applyProtection="1">
      <alignment horizontal="center" vertical="center"/>
    </xf>
    <xf numFmtId="1" fontId="30" fillId="7" borderId="74" xfId="1" applyNumberFormat="1" applyFont="1" applyFill="1" applyBorder="1" applyAlignment="1" applyProtection="1">
      <alignment horizontal="center" vertical="center"/>
    </xf>
    <xf numFmtId="0" fontId="36" fillId="7" borderId="67" xfId="1" applyFont="1" applyFill="1" applyBorder="1" applyAlignment="1" applyProtection="1">
      <alignment horizontal="center" vertical="center"/>
    </xf>
    <xf numFmtId="0" fontId="43" fillId="7" borderId="68" xfId="0" applyFont="1" applyFill="1" applyBorder="1" applyAlignment="1">
      <alignment horizontal="center" vertical="center"/>
    </xf>
    <xf numFmtId="0" fontId="43" fillId="7" borderId="69" xfId="0" applyFont="1" applyFill="1" applyBorder="1" applyAlignment="1">
      <alignment horizontal="center" vertical="center"/>
    </xf>
    <xf numFmtId="1" fontId="36" fillId="7" borderId="73" xfId="1" applyNumberFormat="1" applyFont="1" applyFill="1" applyBorder="1" applyAlignment="1" applyProtection="1">
      <alignment horizontal="center" vertical="center"/>
    </xf>
    <xf numFmtId="1" fontId="36" fillId="7" borderId="71" xfId="1" applyNumberFormat="1" applyFont="1" applyFill="1" applyBorder="1" applyAlignment="1" applyProtection="1">
      <alignment horizontal="center" vertical="center"/>
    </xf>
    <xf numFmtId="1" fontId="43" fillId="7" borderId="74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5" fillId="3" borderId="44" xfId="1" applyFont="1" applyFill="1" applyBorder="1"/>
    <xf numFmtId="0" fontId="15" fillId="0" borderId="44" xfId="1" applyFont="1" applyFill="1" applyBorder="1"/>
    <xf numFmtId="1" fontId="19" fillId="0" borderId="20" xfId="1" applyNumberFormat="1" applyFont="1" applyFill="1" applyBorder="1" applyAlignment="1" applyProtection="1">
      <alignment horizontal="center"/>
      <protection locked="0"/>
    </xf>
    <xf numFmtId="1" fontId="19" fillId="5" borderId="20" xfId="1" applyNumberFormat="1" applyFont="1" applyFill="1" applyBorder="1" applyAlignment="1" applyProtection="1">
      <alignment horizontal="center"/>
      <protection locked="0"/>
    </xf>
    <xf numFmtId="1" fontId="19" fillId="0" borderId="105" xfId="1" applyNumberFormat="1" applyFont="1" applyFill="1" applyBorder="1" applyAlignment="1" applyProtection="1">
      <alignment horizontal="center"/>
      <protection locked="0"/>
    </xf>
    <xf numFmtId="1" fontId="19" fillId="2" borderId="105" xfId="1" applyNumberFormat="1" applyFont="1" applyFill="1" applyBorder="1" applyAlignment="1" applyProtection="1">
      <alignment horizontal="center"/>
    </xf>
    <xf numFmtId="1" fontId="19" fillId="0" borderId="108" xfId="1" applyNumberFormat="1" applyFont="1" applyFill="1" applyBorder="1" applyAlignment="1" applyProtection="1">
      <alignment horizontal="center"/>
      <protection locked="0"/>
    </xf>
    <xf numFmtId="1" fontId="19" fillId="5" borderId="44" xfId="1" applyNumberFormat="1" applyFont="1" applyFill="1" applyBorder="1" applyAlignment="1" applyProtection="1">
      <alignment horizontal="center"/>
      <protection locked="0"/>
    </xf>
    <xf numFmtId="1" fontId="19" fillId="0" borderId="107" xfId="1" applyNumberFormat="1" applyFont="1" applyFill="1" applyBorder="1" applyAlignment="1" applyProtection="1">
      <alignment horizontal="center"/>
      <protection locked="0"/>
    </xf>
    <xf numFmtId="0" fontId="6" fillId="2" borderId="128" xfId="1" applyFont="1" applyFill="1" applyBorder="1" applyAlignment="1" applyProtection="1">
      <alignment horizontal="center"/>
    </xf>
    <xf numFmtId="0" fontId="51" fillId="2" borderId="128" xfId="1" applyFont="1" applyFill="1" applyBorder="1" applyAlignment="1" applyProtection="1">
      <alignment horizontal="center"/>
    </xf>
    <xf numFmtId="0" fontId="18" fillId="0" borderId="128" xfId="1" applyFont="1" applyFill="1" applyBorder="1" applyAlignment="1" applyProtection="1">
      <alignment horizontal="left"/>
      <protection locked="0"/>
    </xf>
    <xf numFmtId="0" fontId="18" fillId="0" borderId="128" xfId="1" applyFont="1" applyFill="1" applyBorder="1" applyAlignment="1" applyProtection="1">
      <alignment horizontal="left" vertical="center"/>
      <protection locked="0"/>
    </xf>
    <xf numFmtId="0" fontId="55" fillId="2" borderId="128" xfId="1" applyFont="1" applyFill="1" applyBorder="1" applyAlignment="1" applyProtection="1">
      <alignment horizontal="center"/>
    </xf>
    <xf numFmtId="0" fontId="18" fillId="5" borderId="128" xfId="1" applyFont="1" applyFill="1" applyBorder="1" applyAlignment="1" applyProtection="1">
      <alignment horizontal="left"/>
    </xf>
    <xf numFmtId="0" fontId="18" fillId="0" borderId="128" xfId="1" applyFont="1" applyFill="1" applyBorder="1" applyAlignment="1" applyProtection="1">
      <alignment horizontal="left"/>
    </xf>
    <xf numFmtId="0" fontId="18" fillId="0" borderId="130" xfId="1" applyFont="1" applyFill="1" applyBorder="1" applyAlignment="1" applyProtection="1">
      <alignment horizontal="left" vertical="center"/>
      <protection locked="0"/>
    </xf>
    <xf numFmtId="0" fontId="8" fillId="2" borderId="51" xfId="1" applyFont="1" applyFill="1" applyBorder="1" applyAlignment="1" applyProtection="1">
      <alignment horizontal="center"/>
    </xf>
    <xf numFmtId="0" fontId="50" fillId="0" borderId="51" xfId="1" applyFont="1" applyFill="1" applyBorder="1" applyAlignment="1" applyProtection="1">
      <alignment horizontal="center"/>
      <protection locked="0"/>
    </xf>
    <xf numFmtId="0" fontId="50" fillId="0" borderId="109" xfId="1" applyFont="1" applyFill="1" applyBorder="1" applyAlignment="1" applyProtection="1">
      <alignment horizontal="center"/>
      <protection locked="0"/>
    </xf>
    <xf numFmtId="0" fontId="14" fillId="2" borderId="132" xfId="1" applyFont="1" applyFill="1" applyBorder="1" applyProtection="1"/>
    <xf numFmtId="0" fontId="14" fillId="2" borderId="128" xfId="1" applyFont="1" applyFill="1" applyBorder="1" applyProtection="1"/>
    <xf numFmtId="0" fontId="14" fillId="2" borderId="128" xfId="1" applyFont="1" applyFill="1" applyBorder="1" applyAlignment="1" applyProtection="1">
      <alignment horizontal="center"/>
    </xf>
    <xf numFmtId="0" fontId="14" fillId="2" borderId="130" xfId="1" applyFont="1" applyFill="1" applyBorder="1" applyAlignment="1" applyProtection="1">
      <alignment horizontal="center"/>
    </xf>
    <xf numFmtId="1" fontId="19" fillId="0" borderId="49" xfId="1" applyNumberFormat="1" applyFont="1" applyFill="1" applyBorder="1" applyAlignment="1" applyProtection="1">
      <alignment horizontal="center"/>
      <protection locked="0"/>
    </xf>
    <xf numFmtId="1" fontId="19" fillId="5" borderId="49" xfId="1" applyNumberFormat="1" applyFont="1" applyFill="1" applyBorder="1" applyAlignment="1" applyProtection="1">
      <alignment horizontal="center"/>
      <protection locked="0"/>
    </xf>
    <xf numFmtId="1" fontId="19" fillId="0" borderId="116" xfId="1" applyNumberFormat="1" applyFont="1" applyFill="1" applyBorder="1" applyAlignment="1" applyProtection="1">
      <alignment horizontal="center"/>
      <protection locked="0"/>
    </xf>
    <xf numFmtId="0" fontId="5" fillId="4" borderId="136" xfId="1" applyFont="1" applyFill="1" applyBorder="1" applyAlignment="1" applyProtection="1">
      <alignment horizontal="center" textRotation="90" wrapText="1"/>
    </xf>
    <xf numFmtId="0" fontId="5" fillId="4" borderId="137" xfId="1" applyFont="1" applyFill="1" applyBorder="1" applyAlignment="1" applyProtection="1">
      <alignment horizontal="center" textRotation="90" wrapText="1"/>
    </xf>
    <xf numFmtId="0" fontId="5" fillId="4" borderId="140" xfId="1" applyFont="1" applyFill="1" applyBorder="1" applyAlignment="1" applyProtection="1">
      <alignment horizontal="center" textRotation="90" wrapText="1"/>
    </xf>
    <xf numFmtId="1" fontId="6" fillId="2" borderId="151" xfId="1" applyNumberFormat="1" applyFont="1" applyFill="1" applyBorder="1" applyAlignment="1" applyProtection="1">
      <alignment horizontal="center" vertical="center"/>
    </xf>
    <xf numFmtId="1" fontId="6" fillId="2" borderId="152" xfId="1" applyNumberFormat="1" applyFont="1" applyFill="1" applyBorder="1" applyAlignment="1" applyProtection="1">
      <alignment horizontal="center" vertical="center"/>
    </xf>
    <xf numFmtId="1" fontId="6" fillId="2" borderId="153" xfId="1" applyNumberFormat="1" applyFont="1" applyFill="1" applyBorder="1" applyAlignment="1" applyProtection="1">
      <alignment horizontal="center" vertical="center"/>
    </xf>
    <xf numFmtId="1" fontId="40" fillId="2" borderId="131" xfId="1" applyNumberFormat="1" applyFont="1" applyFill="1" applyBorder="1" applyAlignment="1" applyProtection="1">
      <alignment horizontal="center" vertical="center"/>
    </xf>
    <xf numFmtId="1" fontId="40" fillId="2" borderId="151" xfId="1" applyNumberFormat="1" applyFont="1" applyFill="1" applyBorder="1" applyAlignment="1" applyProtection="1">
      <alignment horizontal="center" vertical="center"/>
    </xf>
    <xf numFmtId="1" fontId="40" fillId="2" borderId="152" xfId="1" applyNumberFormat="1" applyFont="1" applyFill="1" applyBorder="1" applyAlignment="1" applyProtection="1">
      <alignment horizontal="center" vertical="center"/>
    </xf>
    <xf numFmtId="1" fontId="40" fillId="2" borderId="153" xfId="1" applyNumberFormat="1" applyFont="1" applyFill="1" applyBorder="1" applyAlignment="1" applyProtection="1">
      <alignment horizontal="center" vertical="center"/>
    </xf>
    <xf numFmtId="1" fontId="40" fillId="2" borderId="154" xfId="1" applyNumberFormat="1" applyFont="1" applyFill="1" applyBorder="1" applyAlignment="1" applyProtection="1">
      <alignment horizontal="center" vertical="center"/>
    </xf>
    <xf numFmtId="1" fontId="40" fillId="2" borderId="155" xfId="1" applyNumberFormat="1" applyFont="1" applyFill="1" applyBorder="1" applyAlignment="1" applyProtection="1">
      <alignment horizontal="center" vertical="center"/>
    </xf>
    <xf numFmtId="0" fontId="18" fillId="8" borderId="56" xfId="0" applyFont="1" applyFill="1" applyBorder="1" applyAlignment="1" applyProtection="1">
      <alignment horizontal="center" vertical="center"/>
      <protection locked="0"/>
    </xf>
    <xf numFmtId="0" fontId="14" fillId="0" borderId="57" xfId="1" applyFont="1" applyFill="1" applyBorder="1" applyAlignment="1" applyProtection="1">
      <alignment horizontal="center" vertical="center"/>
      <protection locked="0"/>
    </xf>
    <xf numFmtId="1" fontId="19" fillId="2" borderId="38" xfId="1" applyNumberFormat="1" applyFont="1" applyFill="1" applyBorder="1" applyAlignment="1" applyProtection="1">
      <alignment horizontal="center" vertical="center"/>
    </xf>
    <xf numFmtId="1" fontId="19" fillId="2" borderId="39" xfId="1" applyNumberFormat="1" applyFont="1" applyFill="1" applyBorder="1" applyAlignment="1" applyProtection="1">
      <alignment horizontal="center" vertical="center"/>
    </xf>
    <xf numFmtId="1" fontId="19" fillId="2" borderId="43" xfId="1" applyNumberFormat="1" applyFont="1" applyFill="1" applyBorder="1" applyAlignment="1" applyProtection="1">
      <alignment horizontal="center" vertical="center" shrinkToFit="1"/>
    </xf>
    <xf numFmtId="0" fontId="36" fillId="2" borderId="68" xfId="1" applyFont="1" applyFill="1" applyBorder="1" applyAlignment="1" applyProtection="1">
      <alignment horizontal="right" vertical="center"/>
    </xf>
    <xf numFmtId="0" fontId="19" fillId="2" borderId="156" xfId="1" applyFont="1" applyFill="1" applyBorder="1" applyAlignment="1" applyProtection="1">
      <alignment horizontal="center" vertical="center" wrapText="1"/>
    </xf>
    <xf numFmtId="0" fontId="19" fillId="2" borderId="157" xfId="1" applyFont="1" applyFill="1" applyBorder="1" applyAlignment="1" applyProtection="1">
      <alignment horizontal="center" vertical="center"/>
    </xf>
    <xf numFmtId="0" fontId="36" fillId="2" borderId="17" xfId="1" applyFont="1" applyFill="1" applyBorder="1" applyAlignment="1" applyProtection="1">
      <alignment horizontal="right" vertical="center"/>
    </xf>
    <xf numFmtId="1" fontId="21" fillId="2" borderId="29" xfId="1" applyNumberFormat="1" applyFont="1" applyFill="1" applyBorder="1" applyAlignment="1" applyProtection="1">
      <alignment horizontal="center" vertical="center"/>
    </xf>
    <xf numFmtId="1" fontId="21" fillId="2" borderId="157" xfId="1" applyNumberFormat="1" applyFont="1" applyFill="1" applyBorder="1" applyAlignment="1" applyProtection="1">
      <alignment horizontal="center" vertical="center"/>
    </xf>
    <xf numFmtId="0" fontId="21" fillId="2" borderId="142" xfId="1" applyFont="1" applyFill="1" applyBorder="1" applyAlignment="1" applyProtection="1">
      <alignment horizontal="center" vertical="center"/>
    </xf>
    <xf numFmtId="0" fontId="21" fillId="2" borderId="17" xfId="1" applyFont="1" applyFill="1" applyBorder="1" applyAlignment="1" applyProtection="1">
      <alignment horizontal="center" vertical="center"/>
    </xf>
    <xf numFmtId="1" fontId="21" fillId="2" borderId="156" xfId="1" applyNumberFormat="1" applyFont="1" applyFill="1" applyBorder="1" applyAlignment="1" applyProtection="1">
      <alignment horizontal="center" vertical="center"/>
    </xf>
    <xf numFmtId="1" fontId="21" fillId="2" borderId="159" xfId="1" applyNumberFormat="1" applyFont="1" applyFill="1" applyBorder="1" applyAlignment="1" applyProtection="1">
      <alignment horizontal="center" vertical="center"/>
    </xf>
    <xf numFmtId="0" fontId="21" fillId="2" borderId="160" xfId="1" applyFont="1" applyFill="1" applyBorder="1" applyAlignment="1" applyProtection="1">
      <alignment horizontal="center" vertical="center"/>
    </xf>
    <xf numFmtId="0" fontId="33" fillId="0" borderId="48" xfId="1" applyFont="1" applyFill="1" applyBorder="1" applyAlignment="1" applyProtection="1">
      <alignment horizontal="left" vertical="center"/>
      <protection locked="0"/>
    </xf>
    <xf numFmtId="0" fontId="33" fillId="5" borderId="48" xfId="1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4" applyFont="1"/>
    <xf numFmtId="0" fontId="4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top"/>
    </xf>
    <xf numFmtId="0" fontId="57" fillId="0" borderId="0" xfId="0" applyFont="1" applyAlignment="1">
      <alignment vertical="top"/>
    </xf>
    <xf numFmtId="0" fontId="28" fillId="5" borderId="48" xfId="4" applyFont="1" applyFill="1" applyBorder="1" applyAlignment="1">
      <alignment horizontal="center" vertical="center"/>
    </xf>
    <xf numFmtId="0" fontId="27" fillId="5" borderId="48" xfId="1" applyFont="1" applyFill="1" applyBorder="1" applyAlignment="1" applyProtection="1">
      <alignment horizontal="center" vertical="center"/>
      <protection locked="0"/>
    </xf>
    <xf numFmtId="0" fontId="27" fillId="5" borderId="48" xfId="0" applyFont="1" applyFill="1" applyBorder="1" applyAlignment="1">
      <alignment horizontal="left" vertical="center"/>
    </xf>
    <xf numFmtId="0" fontId="27" fillId="5" borderId="48" xfId="1" applyFont="1" applyFill="1" applyBorder="1" applyAlignment="1">
      <alignment horizontal="left" vertical="center"/>
    </xf>
    <xf numFmtId="0" fontId="33" fillId="5" borderId="48" xfId="4" applyFont="1" applyFill="1" applyBorder="1" applyAlignment="1" applyProtection="1">
      <alignment horizontal="center" vertical="center"/>
      <protection locked="0"/>
    </xf>
    <xf numFmtId="0" fontId="33" fillId="5" borderId="48" xfId="4" applyFont="1" applyFill="1" applyBorder="1" applyAlignment="1" applyProtection="1">
      <alignment horizontal="left" vertical="center" wrapText="1"/>
      <protection locked="0"/>
    </xf>
    <xf numFmtId="0" fontId="27" fillId="5" borderId="48" xfId="0" applyFont="1" applyFill="1" applyBorder="1" applyAlignment="1">
      <alignment horizontal="left" vertical="center" wrapText="1"/>
    </xf>
    <xf numFmtId="0" fontId="27" fillId="0" borderId="0" xfId="4" applyFont="1"/>
    <xf numFmtId="0" fontId="33" fillId="5" borderId="48" xfId="3" applyFont="1" applyFill="1" applyBorder="1" applyAlignment="1">
      <alignment horizontal="center" vertical="center"/>
    </xf>
    <xf numFmtId="0" fontId="33" fillId="0" borderId="48" xfId="3" applyFont="1" applyBorder="1" applyAlignment="1">
      <alignment horizontal="center" vertical="center"/>
    </xf>
    <xf numFmtId="0" fontId="33" fillId="0" borderId="48" xfId="4" applyFont="1" applyBorder="1" applyAlignment="1" applyProtection="1">
      <alignment horizontal="left" vertical="center" wrapText="1"/>
      <protection locked="0"/>
    </xf>
    <xf numFmtId="0" fontId="27" fillId="0" borderId="48" xfId="1" applyFont="1" applyFill="1" applyBorder="1" applyAlignment="1">
      <alignment horizontal="left" vertical="center"/>
    </xf>
    <xf numFmtId="0" fontId="33" fillId="0" borderId="48" xfId="4" applyFont="1" applyBorder="1" applyAlignment="1" applyProtection="1">
      <alignment wrapText="1"/>
      <protection locked="0"/>
    </xf>
    <xf numFmtId="0" fontId="33" fillId="0" borderId="48" xfId="4" applyFont="1" applyBorder="1"/>
    <xf numFmtId="0" fontId="33" fillId="0" borderId="48" xfId="4" applyFont="1" applyBorder="1" applyAlignment="1" applyProtection="1">
      <alignment horizontal="left" wrapText="1"/>
      <protection locked="0"/>
    </xf>
    <xf numFmtId="0" fontId="28" fillId="0" borderId="48" xfId="4" applyFont="1" applyFill="1" applyBorder="1" applyAlignment="1">
      <alignment horizontal="center"/>
    </xf>
    <xf numFmtId="0" fontId="27" fillId="5" borderId="48" xfId="2" applyFont="1" applyFill="1" applyBorder="1" applyAlignment="1">
      <alignment horizontal="left" vertical="center"/>
    </xf>
    <xf numFmtId="0" fontId="27" fillId="5" borderId="48" xfId="2" applyFont="1" applyFill="1" applyBorder="1" applyAlignment="1">
      <alignment horizontal="left" vertical="center" wrapText="1"/>
    </xf>
    <xf numFmtId="0" fontId="33" fillId="5" borderId="48" xfId="5" applyFont="1" applyFill="1" applyBorder="1" applyAlignment="1">
      <alignment horizontal="center" vertical="center"/>
    </xf>
    <xf numFmtId="0" fontId="33" fillId="5" borderId="48" xfId="1" applyFont="1" applyFill="1" applyBorder="1" applyAlignment="1">
      <alignment horizontal="left" vertical="center"/>
    </xf>
    <xf numFmtId="0" fontId="33" fillId="5" borderId="48" xfId="1" applyFont="1" applyFill="1" applyBorder="1" applyAlignment="1" applyProtection="1">
      <alignment horizontal="left"/>
      <protection locked="0"/>
    </xf>
    <xf numFmtId="0" fontId="27" fillId="0" borderId="48" xfId="1" applyFont="1" applyFill="1" applyBorder="1" applyAlignment="1" applyProtection="1">
      <alignment horizontal="center"/>
      <protection locked="0"/>
    </xf>
    <xf numFmtId="0" fontId="27" fillId="5" borderId="48" xfId="1" applyFont="1" applyFill="1" applyBorder="1" applyAlignment="1" applyProtection="1">
      <alignment horizontal="center"/>
      <protection locked="0"/>
    </xf>
    <xf numFmtId="0" fontId="27" fillId="5" borderId="48" xfId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5" borderId="0" xfId="1" applyFont="1" applyFill="1" applyAlignment="1">
      <alignment vertical="center"/>
    </xf>
    <xf numFmtId="0" fontId="2" fillId="0" borderId="0" xfId="1" applyFont="1"/>
    <xf numFmtId="0" fontId="4" fillId="2" borderId="51" xfId="0" applyFont="1" applyFill="1" applyBorder="1" applyAlignment="1">
      <alignment horizontal="center" vertical="center" wrapText="1"/>
    </xf>
    <xf numFmtId="0" fontId="2" fillId="0" borderId="44" xfId="1" applyFont="1" applyFill="1" applyBorder="1"/>
    <xf numFmtId="0" fontId="2" fillId="0" borderId="48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left" vertical="center"/>
    </xf>
    <xf numFmtId="0" fontId="2" fillId="0" borderId="77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2" borderId="5" xfId="3" applyFont="1" applyFill="1" applyBorder="1" applyAlignment="1" applyProtection="1">
      <alignment horizontal="center" vertical="center" wrapText="1"/>
    </xf>
    <xf numFmtId="0" fontId="4" fillId="2" borderId="134" xfId="3" applyFont="1" applyFill="1" applyBorder="1" applyAlignment="1" applyProtection="1">
      <alignment horizontal="center" vertical="center" wrapText="1"/>
    </xf>
    <xf numFmtId="0" fontId="2" fillId="0" borderId="0" xfId="1" applyFont="1" applyBorder="1"/>
    <xf numFmtId="0" fontId="2" fillId="0" borderId="48" xfId="1" applyFont="1" applyBorder="1"/>
    <xf numFmtId="0" fontId="2" fillId="0" borderId="90" xfId="1" applyFont="1" applyBorder="1"/>
    <xf numFmtId="0" fontId="2" fillId="0" borderId="0" xfId="1" applyFont="1" applyFill="1" applyBorder="1"/>
    <xf numFmtId="0" fontId="14" fillId="0" borderId="47" xfId="1" applyFont="1" applyFill="1" applyBorder="1" applyAlignment="1" applyProtection="1">
      <alignment horizontal="center" vertical="center"/>
      <protection locked="0"/>
    </xf>
    <xf numFmtId="1" fontId="19" fillId="0" borderId="47" xfId="1" applyNumberFormat="1" applyFont="1" applyFill="1" applyBorder="1" applyAlignment="1" applyProtection="1">
      <alignment horizontal="center"/>
      <protection locked="0"/>
    </xf>
    <xf numFmtId="0" fontId="61" fillId="9" borderId="44" xfId="1" applyFont="1" applyFill="1" applyBorder="1" applyAlignment="1">
      <alignment horizontal="left" vertical="center"/>
    </xf>
    <xf numFmtId="0" fontId="61" fillId="9" borderId="20" xfId="1" applyFont="1" applyFill="1" applyBorder="1" applyAlignment="1">
      <alignment horizontal="left" vertical="center"/>
    </xf>
    <xf numFmtId="0" fontId="62" fillId="9" borderId="0" xfId="1" applyFont="1" applyFill="1" applyAlignment="1">
      <alignment vertical="center"/>
    </xf>
    <xf numFmtId="0" fontId="26" fillId="5" borderId="49" xfId="1" applyFont="1" applyFill="1" applyBorder="1" applyAlignment="1">
      <alignment horizontal="left" vertical="center"/>
    </xf>
    <xf numFmtId="0" fontId="18" fillId="5" borderId="40" xfId="0" applyFont="1" applyFill="1" applyBorder="1" applyAlignment="1">
      <alignment vertical="center" wrapText="1"/>
    </xf>
    <xf numFmtId="1" fontId="6" fillId="3" borderId="152" xfId="1" applyNumberFormat="1" applyFont="1" applyFill="1" applyBorder="1" applyAlignment="1" applyProtection="1">
      <alignment horizontal="center" vertical="center"/>
    </xf>
    <xf numFmtId="1" fontId="60" fillId="5" borderId="48" xfId="1" applyNumberFormat="1" applyFont="1" applyFill="1" applyBorder="1" applyAlignment="1" applyProtection="1">
      <alignment horizontal="center"/>
      <protection locked="0"/>
    </xf>
    <xf numFmtId="1" fontId="26" fillId="5" borderId="55" xfId="1" applyNumberFormat="1" applyFont="1" applyFill="1" applyBorder="1" applyAlignment="1" applyProtection="1">
      <alignment horizontal="center" vertical="center"/>
      <protection locked="0"/>
    </xf>
    <xf numFmtId="1" fontId="60" fillId="5" borderId="46" xfId="1" applyNumberFormat="1" applyFont="1" applyFill="1" applyBorder="1" applyAlignment="1" applyProtection="1">
      <alignment horizontal="center"/>
      <protection locked="0"/>
    </xf>
    <xf numFmtId="1" fontId="26" fillId="5" borderId="44" xfId="1" applyNumberFormat="1" applyFont="1" applyFill="1" applyBorder="1" applyAlignment="1" applyProtection="1">
      <alignment horizontal="center" vertical="center"/>
      <protection locked="0"/>
    </xf>
    <xf numFmtId="0" fontId="60" fillId="5" borderId="49" xfId="1" applyFont="1" applyFill="1" applyBorder="1" applyAlignment="1" applyProtection="1">
      <alignment horizontal="center"/>
      <protection locked="0"/>
    </xf>
    <xf numFmtId="0" fontId="19" fillId="0" borderId="52" xfId="1" applyFont="1" applyFill="1" applyBorder="1" applyAlignment="1" applyProtection="1">
      <alignment horizontal="center"/>
      <protection locked="0"/>
    </xf>
    <xf numFmtId="0" fontId="59" fillId="5" borderId="52" xfId="1" applyFont="1" applyFill="1" applyBorder="1" applyAlignment="1">
      <alignment horizontal="left" vertical="center"/>
    </xf>
    <xf numFmtId="1" fontId="60" fillId="2" borderId="48" xfId="1" applyNumberFormat="1" applyFont="1" applyFill="1" applyBorder="1" applyAlignment="1" applyProtection="1">
      <alignment horizontal="center"/>
    </xf>
    <xf numFmtId="0" fontId="23" fillId="0" borderId="78" xfId="1" applyFont="1" applyFill="1" applyBorder="1" applyAlignment="1" applyProtection="1">
      <alignment horizontal="center" vertical="center"/>
      <protection locked="0"/>
    </xf>
    <xf numFmtId="0" fontId="59" fillId="0" borderId="19" xfId="1" applyFont="1" applyFill="1" applyBorder="1" applyAlignment="1" applyProtection="1">
      <alignment horizontal="center"/>
      <protection locked="0"/>
    </xf>
    <xf numFmtId="0" fontId="59" fillId="5" borderId="49" xfId="1" applyFont="1" applyFill="1" applyBorder="1" applyAlignment="1">
      <alignment horizontal="left" vertical="center"/>
    </xf>
    <xf numFmtId="1" fontId="60" fillId="3" borderId="48" xfId="1" applyNumberFormat="1" applyFont="1" applyFill="1" applyBorder="1" applyAlignment="1" applyProtection="1">
      <alignment horizontal="center" vertical="center"/>
    </xf>
    <xf numFmtId="1" fontId="60" fillId="5" borderId="48" xfId="1" applyNumberFormat="1" applyFont="1" applyFill="1" applyBorder="1" applyAlignment="1" applyProtection="1">
      <alignment horizontal="center" vertical="center"/>
      <protection locked="0"/>
    </xf>
    <xf numFmtId="0" fontId="60" fillId="5" borderId="49" xfId="1" applyFont="1" applyFill="1" applyBorder="1" applyAlignment="1" applyProtection="1">
      <alignment horizontal="center" vertical="center"/>
      <protection locked="0"/>
    </xf>
    <xf numFmtId="1" fontId="60" fillId="0" borderId="46" xfId="1" applyNumberFormat="1" applyFont="1" applyFill="1" applyBorder="1" applyAlignment="1" applyProtection="1">
      <alignment horizontal="center"/>
      <protection locked="0"/>
    </xf>
    <xf numFmtId="0" fontId="26" fillId="0" borderId="19" xfId="1" applyFont="1" applyFill="1" applyBorder="1" applyAlignment="1" applyProtection="1">
      <alignment horizontal="center" vertical="center"/>
      <protection locked="0"/>
    </xf>
    <xf numFmtId="0" fontId="26" fillId="5" borderId="19" xfId="1" applyFont="1" applyFill="1" applyBorder="1" applyAlignment="1" applyProtection="1">
      <alignment horizontal="center" vertical="center"/>
      <protection locked="0"/>
    </xf>
    <xf numFmtId="0" fontId="26" fillId="0" borderId="49" xfId="1" applyFont="1" applyFill="1" applyBorder="1" applyAlignment="1">
      <alignment horizontal="left" vertical="center"/>
    </xf>
    <xf numFmtId="0" fontId="26" fillId="5" borderId="50" xfId="1" applyFont="1" applyFill="1" applyBorder="1" applyAlignment="1">
      <alignment horizontal="left" vertical="center"/>
    </xf>
    <xf numFmtId="1" fontId="66" fillId="2" borderId="46" xfId="1" applyNumberFormat="1" applyFont="1" applyFill="1" applyBorder="1" applyAlignment="1" applyProtection="1">
      <alignment horizontal="center" vertical="center"/>
    </xf>
    <xf numFmtId="1" fontId="66" fillId="2" borderId="48" xfId="1" applyNumberFormat="1" applyFont="1" applyFill="1" applyBorder="1" applyAlignment="1" applyProtection="1">
      <alignment horizontal="center" vertical="center"/>
    </xf>
    <xf numFmtId="0" fontId="66" fillId="2" borderId="49" xfId="1" applyFont="1" applyFill="1" applyBorder="1" applyAlignment="1" applyProtection="1">
      <alignment horizontal="center" vertical="center"/>
    </xf>
    <xf numFmtId="0" fontId="26" fillId="0" borderId="49" xfId="0" applyFont="1" applyFill="1" applyBorder="1" applyAlignment="1">
      <alignment horizontal="left" vertical="center"/>
    </xf>
    <xf numFmtId="1" fontId="33" fillId="2" borderId="52" xfId="1" applyNumberFormat="1" applyFont="1" applyFill="1" applyBorder="1" applyAlignment="1" applyProtection="1">
      <alignment horizontal="center" vertical="center"/>
    </xf>
    <xf numFmtId="1" fontId="33" fillId="2" borderId="49" xfId="1" applyNumberFormat="1" applyFont="1" applyFill="1" applyBorder="1" applyAlignment="1" applyProtection="1">
      <alignment horizontal="center" vertical="center"/>
    </xf>
    <xf numFmtId="1" fontId="40" fillId="3" borderId="152" xfId="1" applyNumberFormat="1" applyFont="1" applyFill="1" applyBorder="1" applyAlignment="1" applyProtection="1">
      <alignment horizontal="center" vertical="center"/>
    </xf>
    <xf numFmtId="1" fontId="42" fillId="6" borderId="12" xfId="1" applyNumberFormat="1" applyFont="1" applyFill="1" applyBorder="1" applyAlignment="1" applyProtection="1">
      <alignment horizontal="center" vertical="center"/>
    </xf>
    <xf numFmtId="1" fontId="42" fillId="6" borderId="13" xfId="1" applyNumberFormat="1" applyFont="1" applyFill="1" applyBorder="1" applyAlignment="1" applyProtection="1">
      <alignment horizontal="center" vertical="center"/>
    </xf>
    <xf numFmtId="1" fontId="42" fillId="6" borderId="0" xfId="1" applyNumberFormat="1" applyFont="1" applyFill="1" applyBorder="1" applyAlignment="1" applyProtection="1">
      <alignment horizontal="center" vertical="center"/>
    </xf>
    <xf numFmtId="1" fontId="42" fillId="6" borderId="77" xfId="1" applyNumberFormat="1" applyFont="1" applyFill="1" applyBorder="1" applyAlignment="1" applyProtection="1">
      <alignment horizontal="center" vertical="center"/>
    </xf>
    <xf numFmtId="1" fontId="42" fillId="6" borderId="14" xfId="1" applyNumberFormat="1" applyFont="1" applyFill="1" applyBorder="1" applyAlignment="1" applyProtection="1">
      <alignment horizontal="center" vertical="center"/>
    </xf>
    <xf numFmtId="0" fontId="26" fillId="5" borderId="49" xfId="2" applyFont="1" applyFill="1" applyBorder="1" applyAlignment="1">
      <alignment horizontal="left" vertical="center"/>
    </xf>
    <xf numFmtId="1" fontId="36" fillId="7" borderId="145" xfId="1" applyNumberFormat="1" applyFont="1" applyFill="1" applyBorder="1" applyAlignment="1" applyProtection="1">
      <alignment horizontal="center" vertical="center"/>
    </xf>
    <xf numFmtId="1" fontId="36" fillId="7" borderId="146" xfId="1" applyNumberFormat="1" applyFont="1" applyFill="1" applyBorder="1" applyAlignment="1" applyProtection="1">
      <alignment horizontal="center" vertical="center"/>
    </xf>
    <xf numFmtId="0" fontId="36" fillId="7" borderId="147" xfId="1" applyFont="1" applyFill="1" applyBorder="1" applyAlignment="1" applyProtection="1">
      <alignment horizontal="center" vertical="center"/>
    </xf>
    <xf numFmtId="0" fontId="19" fillId="5" borderId="49" xfId="1" applyFont="1" applyFill="1" applyBorder="1" applyAlignment="1" applyProtection="1">
      <alignment horizontal="center"/>
      <protection locked="0"/>
    </xf>
    <xf numFmtId="1" fontId="60" fillId="2" borderId="47" xfId="1" applyNumberFormat="1" applyFont="1" applyFill="1" applyBorder="1" applyAlignment="1" applyProtection="1">
      <alignment horizontal="center"/>
    </xf>
    <xf numFmtId="1" fontId="60" fillId="0" borderId="48" xfId="1" applyNumberFormat="1" applyFont="1" applyFill="1" applyBorder="1" applyAlignment="1" applyProtection="1">
      <alignment horizontal="center"/>
      <protection locked="0"/>
    </xf>
    <xf numFmtId="0" fontId="60" fillId="0" borderId="49" xfId="1" applyFont="1" applyFill="1" applyBorder="1" applyAlignment="1" applyProtection="1">
      <alignment horizontal="center"/>
      <protection locked="0"/>
    </xf>
    <xf numFmtId="1" fontId="66" fillId="2" borderId="47" xfId="1" applyNumberFormat="1" applyFont="1" applyFill="1" applyBorder="1" applyAlignment="1" applyProtection="1">
      <alignment horizontal="center" vertical="center"/>
    </xf>
    <xf numFmtId="0" fontId="26" fillId="0" borderId="54" xfId="1" applyFont="1" applyFill="1" applyBorder="1" applyAlignment="1" applyProtection="1">
      <alignment horizontal="center" vertical="center"/>
      <protection locked="0"/>
    </xf>
    <xf numFmtId="1" fontId="67" fillId="2" borderId="75" xfId="1" applyNumberFormat="1" applyFont="1" applyFill="1" applyBorder="1" applyAlignment="1" applyProtection="1">
      <alignment horizontal="center" vertical="center"/>
      <protection hidden="1"/>
    </xf>
    <xf numFmtId="1" fontId="68" fillId="2" borderId="0" xfId="1" applyNumberFormat="1" applyFont="1" applyFill="1" applyBorder="1" applyAlignment="1" applyProtection="1">
      <alignment horizontal="center" vertical="center"/>
    </xf>
    <xf numFmtId="1" fontId="67" fillId="2" borderId="0" xfId="1" applyNumberFormat="1" applyFont="1" applyFill="1" applyBorder="1" applyAlignment="1" applyProtection="1">
      <alignment horizontal="center" vertical="center"/>
    </xf>
    <xf numFmtId="0" fontId="67" fillId="2" borderId="0" xfId="1" applyFont="1" applyFill="1" applyBorder="1" applyAlignment="1" applyProtection="1">
      <alignment horizontal="center" vertical="center"/>
    </xf>
    <xf numFmtId="0" fontId="69" fillId="0" borderId="0" xfId="1" applyFont="1" applyBorder="1" applyAlignment="1">
      <alignment vertical="center"/>
    </xf>
    <xf numFmtId="0" fontId="62" fillId="0" borderId="0" xfId="1" applyFont="1" applyBorder="1" applyAlignment="1">
      <alignment vertical="center"/>
    </xf>
    <xf numFmtId="0" fontId="62" fillId="0" borderId="0" xfId="1" applyFont="1" applyAlignment="1">
      <alignment vertical="center"/>
    </xf>
    <xf numFmtId="0" fontId="28" fillId="2" borderId="58" xfId="1" applyFont="1" applyFill="1" applyBorder="1" applyAlignment="1" applyProtection="1">
      <alignment horizontal="righ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1" fontId="40" fillId="2" borderId="90" xfId="1" applyNumberFormat="1" applyFont="1" applyFill="1" applyBorder="1" applyAlignment="1" applyProtection="1">
      <alignment horizontal="center" vertical="center"/>
    </xf>
    <xf numFmtId="1" fontId="40" fillId="2" borderId="91" xfId="1" applyNumberFormat="1" applyFont="1" applyFill="1" applyBorder="1" applyAlignment="1" applyProtection="1">
      <alignment horizontal="center" vertical="center"/>
    </xf>
    <xf numFmtId="0" fontId="36" fillId="2" borderId="29" xfId="1" applyFont="1" applyFill="1" applyBorder="1" applyAlignment="1" applyProtection="1">
      <alignment vertical="center"/>
    </xf>
    <xf numFmtId="0" fontId="36" fillId="2" borderId="157" xfId="1" applyFont="1" applyFill="1" applyBorder="1" applyAlignment="1" applyProtection="1">
      <alignment vertical="center"/>
    </xf>
    <xf numFmtId="1" fontId="9" fillId="2" borderId="157" xfId="1" applyNumberFormat="1" applyFont="1" applyFill="1" applyBorder="1" applyAlignment="1" applyProtection="1">
      <alignment horizontal="center" vertical="center"/>
    </xf>
    <xf numFmtId="1" fontId="14" fillId="2" borderId="157" xfId="1" applyNumberFormat="1" applyFont="1" applyFill="1" applyBorder="1" applyAlignment="1" applyProtection="1">
      <alignment horizontal="center" vertical="center"/>
    </xf>
    <xf numFmtId="0" fontId="17" fillId="2" borderId="158" xfId="1" applyFont="1" applyFill="1" applyBorder="1" applyAlignment="1" applyProtection="1">
      <alignment horizontal="center" vertical="center"/>
    </xf>
    <xf numFmtId="1" fontId="9" fillId="2" borderId="29" xfId="1" applyNumberFormat="1" applyFont="1" applyFill="1" applyBorder="1" applyAlignment="1" applyProtection="1">
      <alignment horizontal="center" vertical="center"/>
    </xf>
    <xf numFmtId="0" fontId="21" fillId="2" borderId="158" xfId="1" applyFont="1" applyFill="1" applyBorder="1" applyAlignment="1" applyProtection="1">
      <alignment horizontal="center" vertical="center"/>
    </xf>
    <xf numFmtId="0" fontId="28" fillId="2" borderId="58" xfId="1" applyFont="1" applyFill="1" applyBorder="1" applyAlignment="1" applyProtection="1">
      <alignment horizontal="righ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6" fillId="2" borderId="59" xfId="1" applyFont="1" applyFill="1" applyBorder="1" applyAlignment="1" applyProtection="1">
      <alignment horizontal="right" vertical="center"/>
    </xf>
    <xf numFmtId="0" fontId="4" fillId="2" borderId="75" xfId="0" applyFont="1" applyFill="1" applyBorder="1" applyAlignment="1">
      <alignment horizontal="center" vertical="center"/>
    </xf>
    <xf numFmtId="1" fontId="47" fillId="0" borderId="0" xfId="1" applyNumberFormat="1" applyFont="1" applyAlignment="1">
      <alignment vertical="center"/>
    </xf>
    <xf numFmtId="0" fontId="19" fillId="0" borderId="51" xfId="1" applyFont="1" applyFill="1" applyBorder="1" applyAlignment="1" applyProtection="1">
      <alignment horizontal="center" vertical="center" wrapText="1"/>
      <protection locked="0"/>
    </xf>
    <xf numFmtId="0" fontId="19" fillId="0" borderId="52" xfId="1" applyFont="1" applyFill="1" applyBorder="1" applyAlignment="1" applyProtection="1">
      <alignment horizontal="center" vertical="center" wrapText="1"/>
      <protection locked="0"/>
    </xf>
    <xf numFmtId="0" fontId="19" fillId="0" borderId="53" xfId="1" applyFont="1" applyFill="1" applyBorder="1" applyAlignment="1" applyProtection="1">
      <alignment horizontal="center" vertical="center" wrapText="1"/>
      <protection locked="0"/>
    </xf>
    <xf numFmtId="0" fontId="19" fillId="0" borderId="109" xfId="1" applyFont="1" applyFill="1" applyBorder="1" applyAlignment="1" applyProtection="1">
      <alignment horizontal="center" vertical="center" wrapText="1"/>
      <protection locked="0"/>
    </xf>
    <xf numFmtId="0" fontId="19" fillId="0" borderId="106" xfId="1" applyFont="1" applyFill="1" applyBorder="1" applyAlignment="1" applyProtection="1">
      <alignment horizontal="center" vertical="center" wrapText="1"/>
      <protection locked="0"/>
    </xf>
    <xf numFmtId="0" fontId="19" fillId="0" borderId="110" xfId="1" applyFont="1" applyFill="1" applyBorder="1" applyAlignment="1" applyProtection="1">
      <alignment horizontal="center" vertical="center" wrapText="1"/>
      <protection locked="0"/>
    </xf>
    <xf numFmtId="1" fontId="8" fillId="2" borderId="113" xfId="1" applyNumberFormat="1" applyFont="1" applyFill="1" applyBorder="1" applyAlignment="1" applyProtection="1">
      <alignment horizontal="center" vertical="center"/>
    </xf>
    <xf numFmtId="1" fontId="8" fillId="2" borderId="103" xfId="1" applyNumberFormat="1" applyFont="1" applyFill="1" applyBorder="1" applyAlignment="1" applyProtection="1">
      <alignment horizontal="center" vertical="center"/>
    </xf>
    <xf numFmtId="0" fontId="8" fillId="2" borderId="51" xfId="1" applyFont="1" applyFill="1" applyBorder="1" applyAlignment="1" applyProtection="1">
      <alignment horizontal="center" vertical="center" wrapText="1"/>
    </xf>
    <xf numFmtId="0" fontId="8" fillId="2" borderId="52" xfId="1" applyFont="1" applyFill="1" applyBorder="1" applyAlignment="1" applyProtection="1">
      <alignment horizontal="center" vertical="center" wrapText="1"/>
    </xf>
    <xf numFmtId="0" fontId="8" fillId="2" borderId="53" xfId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" fontId="43" fillId="7" borderId="143" xfId="0" applyNumberFormat="1" applyFont="1" applyFill="1" applyBorder="1" applyAlignment="1">
      <alignment horizontal="center" vertical="center"/>
    </xf>
    <xf numFmtId="1" fontId="43" fillId="7" borderId="111" xfId="0" applyNumberFormat="1" applyFont="1" applyFill="1" applyBorder="1" applyAlignment="1">
      <alignment horizontal="center" vertical="center"/>
    </xf>
    <xf numFmtId="1" fontId="43" fillId="7" borderId="144" xfId="0" applyNumberFormat="1" applyFont="1" applyFill="1" applyBorder="1" applyAlignment="1">
      <alignment horizontal="center" vertical="center"/>
    </xf>
    <xf numFmtId="1" fontId="43" fillId="7" borderId="112" xfId="0" applyNumberFormat="1" applyFont="1" applyFill="1" applyBorder="1" applyAlignment="1">
      <alignment horizontal="center" vertical="center"/>
    </xf>
    <xf numFmtId="1" fontId="6" fillId="2" borderId="148" xfId="1" applyNumberFormat="1" applyFont="1" applyFill="1" applyBorder="1" applyAlignment="1" applyProtection="1">
      <alignment horizontal="center" vertical="center"/>
    </xf>
    <xf numFmtId="1" fontId="6" fillId="2" borderId="149" xfId="1" applyNumberFormat="1" applyFont="1" applyFill="1" applyBorder="1" applyAlignment="1" applyProtection="1">
      <alignment horizontal="center" vertical="center"/>
    </xf>
    <xf numFmtId="1" fontId="6" fillId="2" borderId="150" xfId="1" applyNumberFormat="1" applyFont="1" applyFill="1" applyBorder="1" applyAlignment="1" applyProtection="1">
      <alignment horizontal="center" vertical="center"/>
    </xf>
    <xf numFmtId="0" fontId="39" fillId="6" borderId="16" xfId="1" applyFont="1" applyFill="1" applyBorder="1" applyAlignment="1" applyProtection="1">
      <alignment horizontal="center" vertical="center"/>
    </xf>
    <xf numFmtId="0" fontId="39" fillId="6" borderId="17" xfId="1" applyFont="1" applyFill="1" applyBorder="1" applyAlignment="1" applyProtection="1">
      <alignment horizontal="center" vertical="center"/>
    </xf>
    <xf numFmtId="0" fontId="39" fillId="6" borderId="142" xfId="1" applyFont="1" applyFill="1" applyBorder="1" applyAlignment="1" applyProtection="1">
      <alignment horizontal="center" vertical="center"/>
    </xf>
    <xf numFmtId="1" fontId="43" fillId="7" borderId="98" xfId="0" applyNumberFormat="1" applyFont="1" applyFill="1" applyBorder="1" applyAlignment="1">
      <alignment horizontal="center" vertical="center"/>
    </xf>
    <xf numFmtId="1" fontId="43" fillId="7" borderId="59" xfId="0" applyNumberFormat="1" applyFont="1" applyFill="1" applyBorder="1" applyAlignment="1">
      <alignment horizontal="center" vertical="center"/>
    </xf>
    <xf numFmtId="1" fontId="43" fillId="7" borderId="60" xfId="0" applyNumberFormat="1" applyFont="1" applyFill="1" applyBorder="1" applyAlignment="1">
      <alignment horizontal="center" vertical="center"/>
    </xf>
    <xf numFmtId="1" fontId="43" fillId="7" borderId="99" xfId="0" applyNumberFormat="1" applyFont="1" applyFill="1" applyBorder="1" applyAlignment="1">
      <alignment horizontal="center" vertical="center"/>
    </xf>
    <xf numFmtId="0" fontId="27" fillId="2" borderId="75" xfId="1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6" fillId="6" borderId="67" xfId="1" applyFont="1" applyFill="1" applyBorder="1" applyAlignment="1" applyProtection="1">
      <alignment horizontal="center" vertical="center"/>
    </xf>
    <xf numFmtId="0" fontId="46" fillId="6" borderId="68" xfId="1" applyFont="1" applyFill="1" applyBorder="1" applyAlignment="1" applyProtection="1">
      <alignment horizontal="center" vertical="center"/>
    </xf>
    <xf numFmtId="0" fontId="46" fillId="6" borderId="69" xfId="1" applyFont="1" applyFill="1" applyBorder="1" applyAlignment="1" applyProtection="1">
      <alignment horizontal="center" vertical="center"/>
    </xf>
    <xf numFmtId="0" fontId="40" fillId="2" borderId="67" xfId="1" applyFont="1" applyFill="1" applyBorder="1" applyAlignment="1" applyProtection="1">
      <alignment horizontal="center" vertical="center"/>
    </xf>
    <xf numFmtId="0" fontId="40" fillId="2" borderId="68" xfId="1" applyFont="1" applyFill="1" applyBorder="1" applyAlignment="1" applyProtection="1">
      <alignment horizontal="center" vertical="center"/>
    </xf>
    <xf numFmtId="0" fontId="40" fillId="2" borderId="69" xfId="1" applyFont="1" applyFill="1" applyBorder="1" applyAlignment="1" applyProtection="1">
      <alignment horizontal="center" vertical="center"/>
    </xf>
    <xf numFmtId="0" fontId="30" fillId="7" borderId="36" xfId="1" applyFont="1" applyFill="1" applyBorder="1" applyAlignment="1" applyProtection="1">
      <alignment horizontal="center" vertical="center"/>
    </xf>
    <xf numFmtId="0" fontId="30" fillId="7" borderId="35" xfId="1" applyFont="1" applyFill="1" applyBorder="1" applyAlignment="1" applyProtection="1">
      <alignment horizontal="center" vertical="center"/>
    </xf>
    <xf numFmtId="0" fontId="30" fillId="7" borderId="34" xfId="1" applyFont="1" applyFill="1" applyBorder="1" applyAlignment="1" applyProtection="1">
      <alignment horizontal="center" vertical="center"/>
    </xf>
    <xf numFmtId="0" fontId="14" fillId="2" borderId="52" xfId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1" fontId="9" fillId="3" borderId="82" xfId="1" applyNumberFormat="1" applyFont="1" applyFill="1" applyBorder="1" applyAlignment="1" applyProtection="1">
      <alignment horizontal="center" vertical="center"/>
      <protection locked="0"/>
    </xf>
    <xf numFmtId="1" fontId="9" fillId="3" borderId="35" xfId="1" applyNumberFormat="1" applyFont="1" applyFill="1" applyBorder="1" applyAlignment="1" applyProtection="1">
      <alignment horizontal="center" vertical="center"/>
      <protection locked="0"/>
    </xf>
    <xf numFmtId="0" fontId="30" fillId="6" borderId="36" xfId="1" applyFont="1" applyFill="1" applyBorder="1" applyAlignment="1" applyProtection="1">
      <alignment horizontal="center" vertical="center"/>
    </xf>
    <xf numFmtId="0" fontId="30" fillId="6" borderId="35" xfId="1" applyFont="1" applyFill="1" applyBorder="1" applyAlignment="1" applyProtection="1">
      <alignment horizontal="center" vertical="center"/>
    </xf>
    <xf numFmtId="0" fontId="30" fillId="6" borderId="34" xfId="1" applyFont="1" applyFill="1" applyBorder="1" applyAlignment="1" applyProtection="1">
      <alignment horizontal="center" vertical="center"/>
    </xf>
    <xf numFmtId="0" fontId="36" fillId="2" borderId="58" xfId="1" applyFont="1" applyFill="1" applyBorder="1" applyAlignment="1" applyProtection="1">
      <alignment horizontal="right" vertical="center"/>
    </xf>
    <xf numFmtId="0" fontId="36" fillId="2" borderId="59" xfId="1" applyFont="1" applyFill="1" applyBorder="1" applyAlignment="1" applyProtection="1">
      <alignment horizontal="right" vertical="center"/>
    </xf>
    <xf numFmtId="0" fontId="36" fillId="2" borderId="60" xfId="1" applyFont="1" applyFill="1" applyBorder="1" applyAlignment="1" applyProtection="1">
      <alignment horizontal="right" vertical="center"/>
    </xf>
    <xf numFmtId="0" fontId="39" fillId="6" borderId="67" xfId="1" applyFont="1" applyFill="1" applyBorder="1" applyAlignment="1" applyProtection="1">
      <alignment horizontal="center" vertical="center"/>
    </xf>
    <xf numFmtId="0" fontId="39" fillId="6" borderId="68" xfId="1" applyFont="1" applyFill="1" applyBorder="1" applyAlignment="1" applyProtection="1">
      <alignment horizontal="center" vertical="center"/>
    </xf>
    <xf numFmtId="0" fontId="39" fillId="6" borderId="69" xfId="1" applyFont="1" applyFill="1" applyBorder="1" applyAlignment="1" applyProtection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4" fillId="2" borderId="52" xfId="1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28" fillId="2" borderId="58" xfId="1" applyFont="1" applyFill="1" applyBorder="1" applyAlignment="1" applyProtection="1">
      <alignment horizontal="right" vertical="center"/>
    </xf>
    <xf numFmtId="0" fontId="28" fillId="2" borderId="59" xfId="1" applyFont="1" applyFill="1" applyBorder="1" applyAlignment="1" applyProtection="1">
      <alignment horizontal="right" vertical="center"/>
    </xf>
    <xf numFmtId="0" fontId="28" fillId="2" borderId="60" xfId="1" applyFont="1" applyFill="1" applyBorder="1" applyAlignment="1" applyProtection="1">
      <alignment horizontal="right" vertical="center"/>
    </xf>
    <xf numFmtId="0" fontId="5" fillId="4" borderId="23" xfId="1" applyFont="1" applyFill="1" applyBorder="1" applyAlignment="1" applyProtection="1">
      <alignment horizontal="center" vertical="center" textRotation="90"/>
    </xf>
    <xf numFmtId="0" fontId="5" fillId="4" borderId="31" xfId="1" applyFont="1" applyFill="1" applyBorder="1" applyAlignment="1" applyProtection="1">
      <alignment horizontal="center" vertical="center" textRotation="90"/>
    </xf>
    <xf numFmtId="0" fontId="5" fillId="4" borderId="27" xfId="1" applyFont="1" applyFill="1" applyBorder="1" applyAlignment="1" applyProtection="1">
      <alignment horizontal="center" vertical="center" textRotation="90" wrapText="1"/>
    </xf>
    <xf numFmtId="0" fontId="5" fillId="4" borderId="32" xfId="1" applyFont="1" applyFill="1" applyBorder="1" applyAlignment="1" applyProtection="1">
      <alignment horizontal="center" vertical="center" textRotation="90" wrapText="1"/>
    </xf>
    <xf numFmtId="0" fontId="5" fillId="4" borderId="21" xfId="1" applyFont="1" applyFill="1" applyBorder="1" applyAlignment="1" applyProtection="1">
      <alignment horizontal="center" vertical="center"/>
    </xf>
    <xf numFmtId="0" fontId="5" fillId="4" borderId="22" xfId="1" applyFont="1" applyFill="1" applyBorder="1" applyAlignment="1" applyProtection="1">
      <alignment horizontal="center" vertical="center"/>
    </xf>
    <xf numFmtId="0" fontId="5" fillId="4" borderId="24" xfId="1" applyFont="1" applyFill="1" applyBorder="1" applyAlignment="1" applyProtection="1">
      <alignment horizontal="center" vertical="center" textRotation="90" wrapText="1"/>
    </xf>
    <xf numFmtId="0" fontId="30" fillId="6" borderId="67" xfId="1" applyFont="1" applyFill="1" applyBorder="1" applyAlignment="1" applyProtection="1">
      <alignment horizontal="center" vertical="center"/>
    </xf>
    <xf numFmtId="0" fontId="30" fillId="6" borderId="68" xfId="1" applyFont="1" applyFill="1" applyBorder="1" applyAlignment="1" applyProtection="1">
      <alignment horizontal="center" vertical="center"/>
    </xf>
    <xf numFmtId="0" fontId="30" fillId="6" borderId="69" xfId="1" applyFont="1" applyFill="1" applyBorder="1" applyAlignment="1" applyProtection="1">
      <alignment horizontal="center" vertical="center"/>
    </xf>
    <xf numFmtId="0" fontId="10" fillId="3" borderId="104" xfId="1" applyFont="1" applyFill="1" applyBorder="1" applyAlignment="1">
      <alignment horizontal="center" vertical="center"/>
    </xf>
    <xf numFmtId="0" fontId="10" fillId="3" borderId="44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/>
    </xf>
    <xf numFmtId="0" fontId="8" fillId="2" borderId="9" xfId="1" applyFont="1" applyFill="1" applyBorder="1" applyAlignment="1" applyProtection="1">
      <alignment horizontal="center" vertical="center" textRotation="90"/>
    </xf>
    <xf numFmtId="0" fontId="8" fillId="2" borderId="28" xfId="1" applyFont="1" applyFill="1" applyBorder="1" applyAlignment="1" applyProtection="1">
      <alignment horizontal="center" vertical="center" textRotation="90"/>
    </xf>
    <xf numFmtId="0" fontId="9" fillId="2" borderId="2" xfId="1" applyFont="1" applyFill="1" applyBorder="1" applyAlignment="1" applyProtection="1">
      <alignment horizontal="center" vertical="center" textRotation="90"/>
    </xf>
    <xf numFmtId="0" fontId="9" fillId="2" borderId="10" xfId="1" applyFont="1" applyFill="1" applyBorder="1" applyAlignment="1" applyProtection="1">
      <alignment horizontal="center" vertical="center" textRotation="90"/>
    </xf>
    <xf numFmtId="0" fontId="9" fillId="2" borderId="29" xfId="1" applyFont="1" applyFill="1" applyBorder="1" applyAlignment="1" applyProtection="1">
      <alignment horizontal="center" vertical="center" textRotation="90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3" fillId="0" borderId="0" xfId="1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7" fillId="0" borderId="0" xfId="0" applyFont="1" applyAlignment="1">
      <alignment horizontal="center" vertical="top"/>
    </xf>
    <xf numFmtId="0" fontId="5" fillId="4" borderId="25" xfId="1" applyFont="1" applyFill="1" applyBorder="1" applyAlignment="1" applyProtection="1">
      <alignment horizontal="center" vertical="center" textRotation="90" wrapText="1"/>
    </xf>
    <xf numFmtId="0" fontId="5" fillId="4" borderId="26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58" fillId="2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3" fillId="7" borderId="119" xfId="0" applyNumberFormat="1" applyFont="1" applyFill="1" applyBorder="1" applyAlignment="1">
      <alignment horizontal="center" vertical="center"/>
    </xf>
    <xf numFmtId="1" fontId="43" fillId="7" borderId="68" xfId="0" applyNumberFormat="1" applyFont="1" applyFill="1" applyBorder="1" applyAlignment="1">
      <alignment horizontal="center" vertical="center"/>
    </xf>
    <xf numFmtId="1" fontId="43" fillId="7" borderId="69" xfId="0" applyNumberFormat="1" applyFont="1" applyFill="1" applyBorder="1" applyAlignment="1">
      <alignment horizontal="center" vertical="center"/>
    </xf>
    <xf numFmtId="1" fontId="43" fillId="7" borderId="120" xfId="0" applyNumberFormat="1" applyFont="1" applyFill="1" applyBorder="1" applyAlignment="1">
      <alignment horizontal="center" vertical="center"/>
    </xf>
    <xf numFmtId="0" fontId="27" fillId="2" borderId="35" xfId="1" applyFont="1" applyFill="1" applyBorder="1" applyAlignment="1">
      <alignment horizontal="center" vertical="center"/>
    </xf>
    <xf numFmtId="0" fontId="30" fillId="7" borderId="67" xfId="1" applyFont="1" applyFill="1" applyBorder="1" applyAlignment="1" applyProtection="1">
      <alignment horizontal="center" vertical="center"/>
    </xf>
    <xf numFmtId="0" fontId="30" fillId="7" borderId="68" xfId="1" applyFont="1" applyFill="1" applyBorder="1" applyAlignment="1" applyProtection="1">
      <alignment horizontal="center" vertical="center"/>
    </xf>
    <xf numFmtId="0" fontId="30" fillId="7" borderId="69" xfId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horizontal="center" vertical="center"/>
      <protection locked="0"/>
    </xf>
    <xf numFmtId="0" fontId="53" fillId="0" borderId="0" xfId="1" applyFont="1" applyFill="1" applyAlignment="1" applyProtection="1">
      <alignment horizontal="center" vertical="center"/>
    </xf>
    <xf numFmtId="0" fontId="53" fillId="0" borderId="0" xfId="3" applyFont="1" applyFill="1" applyAlignment="1" applyProtection="1">
      <alignment horizontal="center" vertical="center"/>
    </xf>
    <xf numFmtId="0" fontId="63" fillId="0" borderId="0" xfId="3" applyFont="1" applyFill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9" fillId="2" borderId="122" xfId="1" applyFont="1" applyFill="1" applyBorder="1" applyAlignment="1" applyProtection="1">
      <alignment horizontal="center" vertical="center" textRotation="90"/>
    </xf>
    <xf numFmtId="0" fontId="9" fillId="2" borderId="123" xfId="1" applyFont="1" applyFill="1" applyBorder="1" applyAlignment="1" applyProtection="1">
      <alignment horizontal="center" vertical="center" textRotation="90"/>
    </xf>
    <xf numFmtId="0" fontId="9" fillId="2" borderId="124" xfId="1" applyFont="1" applyFill="1" applyBorder="1" applyAlignment="1" applyProtection="1">
      <alignment horizontal="center" vertical="center" textRotation="90"/>
    </xf>
    <xf numFmtId="0" fontId="6" fillId="2" borderId="125" xfId="1" applyFont="1" applyFill="1" applyBorder="1" applyAlignment="1" applyProtection="1">
      <alignment horizontal="center" vertical="center"/>
    </xf>
    <xf numFmtId="0" fontId="6" fillId="2" borderId="126" xfId="1" applyFont="1" applyFill="1" applyBorder="1" applyAlignment="1" applyProtection="1">
      <alignment horizontal="center" vertical="center"/>
    </xf>
    <xf numFmtId="0" fontId="4" fillId="2" borderId="127" xfId="3" applyFont="1" applyFill="1" applyBorder="1" applyAlignment="1" applyProtection="1">
      <alignment horizontal="center" vertical="center"/>
    </xf>
    <xf numFmtId="0" fontId="4" fillId="2" borderId="133" xfId="3" applyFont="1" applyFill="1" applyBorder="1" applyAlignment="1" applyProtection="1">
      <alignment horizontal="center" vertical="center" wrapText="1"/>
    </xf>
    <xf numFmtId="0" fontId="4" fillId="2" borderId="5" xfId="3" applyFont="1" applyFill="1" applyBorder="1" applyAlignment="1" applyProtection="1">
      <alignment horizontal="center" vertical="center" wrapText="1"/>
    </xf>
    <xf numFmtId="0" fontId="5" fillId="4" borderId="139" xfId="1" applyFont="1" applyFill="1" applyBorder="1" applyAlignment="1" applyProtection="1">
      <alignment horizontal="center" vertical="center"/>
    </xf>
    <xf numFmtId="0" fontId="5" fillId="4" borderId="48" xfId="1" applyFont="1" applyFill="1" applyBorder="1" applyAlignment="1" applyProtection="1">
      <alignment horizontal="center" vertical="center"/>
    </xf>
    <xf numFmtId="0" fontId="5" fillId="4" borderId="48" xfId="1" applyFont="1" applyFill="1" applyBorder="1" applyAlignment="1" applyProtection="1">
      <alignment horizontal="center" textRotation="90"/>
    </xf>
    <xf numFmtId="0" fontId="5" fillId="4" borderId="137" xfId="1" applyFont="1" applyFill="1" applyBorder="1" applyAlignment="1" applyProtection="1">
      <alignment horizontal="center" textRotation="90"/>
    </xf>
    <xf numFmtId="0" fontId="52" fillId="3" borderId="44" xfId="1" applyFont="1" applyFill="1" applyBorder="1" applyAlignment="1">
      <alignment horizontal="center" vertical="center"/>
    </xf>
    <xf numFmtId="0" fontId="52" fillId="3" borderId="48" xfId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horizontal="center"/>
    </xf>
    <xf numFmtId="0" fontId="5" fillId="2" borderId="12" xfId="1" applyFont="1" applyFill="1" applyBorder="1" applyAlignment="1" applyProtection="1">
      <alignment horizontal="center"/>
    </xf>
    <xf numFmtId="0" fontId="5" fillId="2" borderId="13" xfId="1" applyFont="1" applyFill="1" applyBorder="1" applyAlignment="1" applyProtection="1">
      <alignment horizontal="center"/>
    </xf>
    <xf numFmtId="0" fontId="5" fillId="2" borderId="121" xfId="1" applyFont="1" applyFill="1" applyBorder="1" applyAlignment="1" applyProtection="1">
      <alignment horizontal="center"/>
    </xf>
    <xf numFmtId="0" fontId="5" fillId="4" borderId="44" xfId="1" applyFont="1" applyFill="1" applyBorder="1" applyAlignment="1" applyProtection="1">
      <alignment horizontal="center" vertical="center"/>
    </xf>
    <xf numFmtId="0" fontId="5" fillId="4" borderId="135" xfId="1" applyFont="1" applyFill="1" applyBorder="1" applyAlignment="1" applyProtection="1">
      <alignment horizontal="center" textRotation="90" wrapText="1"/>
    </xf>
    <xf numFmtId="0" fontId="5" fillId="4" borderId="138" xfId="1" applyFont="1" applyFill="1" applyBorder="1" applyAlignment="1" applyProtection="1">
      <alignment horizontal="center" textRotation="90" wrapText="1"/>
    </xf>
    <xf numFmtId="0" fontId="4" fillId="2" borderId="52" xfId="3" applyFont="1" applyFill="1" applyBorder="1" applyAlignment="1">
      <alignment horizontal="center" vertical="center"/>
    </xf>
    <xf numFmtId="0" fontId="4" fillId="2" borderId="53" xfId="3" applyFont="1" applyFill="1" applyBorder="1" applyAlignment="1">
      <alignment horizontal="center" vertical="center"/>
    </xf>
    <xf numFmtId="0" fontId="5" fillId="4" borderId="20" xfId="1" applyFont="1" applyFill="1" applyBorder="1" applyAlignment="1" applyProtection="1">
      <alignment horizontal="center" textRotation="90" wrapText="1"/>
    </xf>
    <xf numFmtId="0" fontId="5" fillId="4" borderId="141" xfId="1" applyFont="1" applyFill="1" applyBorder="1" applyAlignment="1" applyProtection="1">
      <alignment horizontal="center" textRotation="90" wrapText="1"/>
    </xf>
    <xf numFmtId="0" fontId="28" fillId="0" borderId="48" xfId="4" applyFont="1" applyFill="1" applyBorder="1" applyAlignment="1">
      <alignment horizontal="center" vertical="center"/>
    </xf>
    <xf numFmtId="0" fontId="40" fillId="0" borderId="75" xfId="4" applyFont="1" applyFill="1" applyBorder="1" applyAlignment="1" applyProtection="1">
      <alignment horizontal="center" vertical="center"/>
    </xf>
    <xf numFmtId="0" fontId="28" fillId="5" borderId="48" xfId="4" applyFont="1" applyFill="1" applyBorder="1" applyAlignment="1">
      <alignment horizontal="center" vertical="center"/>
    </xf>
    <xf numFmtId="0" fontId="40" fillId="0" borderId="48" xfId="4" applyFont="1" applyBorder="1" applyAlignment="1" applyProtection="1">
      <alignment horizontal="center" vertical="center" wrapText="1"/>
      <protection locked="0"/>
    </xf>
    <xf numFmtId="0" fontId="40" fillId="0" borderId="48" xfId="4" applyFont="1" applyBorder="1" applyAlignment="1" applyProtection="1">
      <alignment horizontal="center" vertical="center"/>
      <protection locked="0"/>
    </xf>
    <xf numFmtId="0" fontId="56" fillId="0" borderId="0" xfId="1" applyFont="1" applyFill="1" applyAlignment="1" applyProtection="1">
      <alignment horizontal="center" vertical="center"/>
    </xf>
    <xf numFmtId="0" fontId="64" fillId="0" borderId="0" xfId="1" applyFont="1" applyFill="1" applyAlignment="1" applyProtection="1">
      <alignment horizontal="center" vertical="center"/>
      <protection locked="0"/>
    </xf>
    <xf numFmtId="0" fontId="56" fillId="0" borderId="0" xfId="1" applyFont="1" applyFill="1" applyAlignment="1" applyProtection="1">
      <alignment horizontal="center" vertical="center"/>
      <protection locked="0"/>
    </xf>
    <xf numFmtId="0" fontId="40" fillId="0" borderId="0" xfId="1" applyFont="1" applyFill="1" applyAlignment="1" applyProtection="1">
      <alignment horizontal="center" vertical="top"/>
    </xf>
    <xf numFmtId="0" fontId="18" fillId="5" borderId="49" xfId="1" applyFont="1" applyFill="1" applyBorder="1" applyAlignment="1">
      <alignment horizontal="left" vertical="center"/>
    </xf>
    <xf numFmtId="0" fontId="18" fillId="5" borderId="52" xfId="1" applyFont="1" applyFill="1" applyBorder="1" applyAlignment="1">
      <alignment horizontal="left" vertical="center"/>
    </xf>
    <xf numFmtId="1" fontId="19" fillId="5" borderId="46" xfId="1" applyNumberFormat="1" applyFont="1" applyFill="1" applyBorder="1" applyAlignment="1" applyProtection="1">
      <alignment horizontal="center"/>
      <protection locked="0"/>
    </xf>
    <xf numFmtId="0" fontId="18" fillId="0" borderId="38" xfId="1" applyFont="1" applyFill="1" applyBorder="1" applyAlignment="1" applyProtection="1">
      <alignment horizontal="center" vertical="center"/>
      <protection locked="0"/>
    </xf>
    <xf numFmtId="1" fontId="19" fillId="5" borderId="56" xfId="1" applyNumberFormat="1" applyFont="1" applyFill="1" applyBorder="1" applyAlignment="1" applyProtection="1">
      <alignment horizontal="center" vertical="center"/>
      <protection locked="0"/>
    </xf>
    <xf numFmtId="0" fontId="23" fillId="0" borderId="38" xfId="1" applyFont="1" applyFill="1" applyBorder="1" applyAlignment="1" applyProtection="1">
      <alignment horizontal="center" vertical="center"/>
      <protection locked="0"/>
    </xf>
    <xf numFmtId="0" fontId="23" fillId="5" borderId="40" xfId="0" applyFont="1" applyFill="1" applyBorder="1" applyAlignment="1">
      <alignment vertical="center" wrapText="1"/>
    </xf>
    <xf numFmtId="0" fontId="18" fillId="5" borderId="128" xfId="1" applyFont="1" applyFill="1" applyBorder="1" applyAlignment="1" applyProtection="1">
      <alignment horizontal="left"/>
      <protection locked="0"/>
    </xf>
    <xf numFmtId="0" fontId="18" fillId="5" borderId="129" xfId="3" applyFont="1" applyFill="1" applyBorder="1"/>
    <xf numFmtId="0" fontId="18" fillId="5" borderId="128" xfId="0" applyFont="1" applyFill="1" applyBorder="1"/>
  </cellXfs>
  <cellStyles count="6">
    <cellStyle name="Normál" xfId="0" builtinId="0"/>
    <cellStyle name="Normál 2" xfId="3"/>
    <cellStyle name="Normál 2 2 2 2 2" xfId="5"/>
    <cellStyle name="Normál 3" xfId="2"/>
    <cellStyle name="Normál_H_B séma 0323" xfId="1"/>
    <cellStyle name="Normál_Hír" xfId="4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L318"/>
  <sheetViews>
    <sheetView view="pageBreakPreview" zoomScale="90" zoomScaleNormal="85" zoomScaleSheetLayoutView="90" workbookViewId="0">
      <pane xSplit="3" ySplit="11" topLeftCell="D121" activePane="bottomRight" state="frozen"/>
      <selection activeCell="BD59" sqref="BD59:BD71"/>
      <selection pane="topRight" activeCell="BD59" sqref="BD59:BD71"/>
      <selection pane="bottomLeft" activeCell="BD59" sqref="BD59:BD71"/>
      <selection pane="bottomRight" activeCell="A114" sqref="A114:AZ127"/>
    </sheetView>
  </sheetViews>
  <sheetFormatPr defaultColWidth="10.6640625" defaultRowHeight="15.75" x14ac:dyDescent="0.2"/>
  <cols>
    <col min="1" max="1" width="18" style="334" bestFit="1" customWidth="1"/>
    <col min="2" max="2" width="7.83203125" style="253" customWidth="1"/>
    <col min="3" max="3" width="69.5" style="253" bestFit="1" customWidth="1"/>
    <col min="4" max="4" width="5.1640625" style="253" customWidth="1"/>
    <col min="5" max="5" width="6" style="253" bestFit="1" customWidth="1"/>
    <col min="6" max="6" width="5.1640625" style="253" customWidth="1"/>
    <col min="7" max="7" width="6" style="253" bestFit="1" customWidth="1"/>
    <col min="8" max="8" width="5" style="253" bestFit="1" customWidth="1"/>
    <col min="9" max="10" width="5.1640625" style="253" customWidth="1"/>
    <col min="11" max="11" width="6" style="253" bestFit="1" customWidth="1"/>
    <col min="12" max="12" width="5.1640625" style="253" customWidth="1"/>
    <col min="13" max="13" width="6" style="253" bestFit="1" customWidth="1"/>
    <col min="14" max="16" width="5.1640625" style="253" customWidth="1"/>
    <col min="17" max="17" width="6" style="253" bestFit="1" customWidth="1"/>
    <col min="18" max="18" width="3.83203125" style="253" bestFit="1" customWidth="1"/>
    <col min="19" max="19" width="6" style="253" bestFit="1" customWidth="1"/>
    <col min="20" max="22" width="5.1640625" style="253" customWidth="1"/>
    <col min="23" max="23" width="6" style="253" bestFit="1" customWidth="1"/>
    <col min="24" max="24" width="5.1640625" style="253" customWidth="1"/>
    <col min="25" max="25" width="6" style="253" bestFit="1" customWidth="1"/>
    <col min="26" max="27" width="5.1640625" style="253" customWidth="1"/>
    <col min="28" max="28" width="5.1640625" style="253" hidden="1" customWidth="1"/>
    <col min="29" max="29" width="6" style="253" hidden="1" customWidth="1"/>
    <col min="30" max="30" width="5.1640625" style="253" hidden="1" customWidth="1"/>
    <col min="31" max="31" width="6" style="253" hidden="1" customWidth="1"/>
    <col min="32" max="34" width="5.1640625" style="253" hidden="1" customWidth="1"/>
    <col min="35" max="35" width="6" style="253" hidden="1" customWidth="1"/>
    <col min="36" max="36" width="5.1640625" style="253" hidden="1" customWidth="1"/>
    <col min="37" max="37" width="6" style="253" hidden="1" customWidth="1"/>
    <col min="38" max="38" width="4.5" style="253" hidden="1" customWidth="1"/>
    <col min="39" max="40" width="5.1640625" style="253" hidden="1" customWidth="1"/>
    <col min="41" max="41" width="6" style="253" hidden="1" customWidth="1"/>
    <col min="42" max="42" width="5.1640625" style="253" hidden="1" customWidth="1"/>
    <col min="43" max="43" width="6" style="253" hidden="1" customWidth="1"/>
    <col min="44" max="48" width="5.1640625" style="253" hidden="1" customWidth="1"/>
    <col min="49" max="49" width="6" style="253" hidden="1" customWidth="1"/>
    <col min="50" max="51" width="5.1640625" style="253" hidden="1" customWidth="1"/>
    <col min="52" max="52" width="6" style="253" bestFit="1" customWidth="1"/>
    <col min="53" max="53" width="7.5" style="253" bestFit="1" customWidth="1"/>
    <col min="54" max="54" width="6" style="253" bestFit="1" customWidth="1"/>
    <col min="55" max="55" width="7.5" style="253" bestFit="1" customWidth="1"/>
    <col min="56" max="56" width="6.83203125" style="253" bestFit="1" customWidth="1"/>
    <col min="57" max="57" width="11.1640625" style="253" customWidth="1"/>
    <col min="58" max="58" width="36.33203125" style="253" hidden="1" customWidth="1"/>
    <col min="59" max="59" width="56" style="253" hidden="1" customWidth="1"/>
    <col min="60" max="60" width="1.83203125" style="253" customWidth="1"/>
    <col min="61" max="61" width="4.1640625" style="253" customWidth="1"/>
    <col min="62" max="62" width="7.83203125" style="253" bestFit="1" customWidth="1"/>
    <col min="63" max="16384" width="10.6640625" style="253"/>
  </cols>
  <sheetData>
    <row r="1" spans="1:64" ht="21.75" customHeight="1" x14ac:dyDescent="0.2">
      <c r="A1" s="770" t="s">
        <v>0</v>
      </c>
      <c r="B1" s="770"/>
      <c r="C1" s="770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72"/>
      <c r="BA1" s="772"/>
      <c r="BB1" s="772"/>
      <c r="BC1" s="772"/>
      <c r="BD1" s="772"/>
      <c r="BE1" s="772"/>
    </row>
    <row r="2" spans="1:64" ht="21.75" customHeight="1" x14ac:dyDescent="0.2">
      <c r="A2" s="773" t="s">
        <v>1</v>
      </c>
      <c r="B2" s="773"/>
      <c r="C2" s="773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5"/>
      <c r="BA2" s="775"/>
      <c r="BB2" s="775"/>
      <c r="BC2" s="775"/>
      <c r="BD2" s="775"/>
      <c r="BE2" s="775"/>
    </row>
    <row r="3" spans="1:64" ht="21.75" customHeight="1" x14ac:dyDescent="0.2">
      <c r="A3" s="770" t="s">
        <v>334</v>
      </c>
      <c r="B3" s="770"/>
      <c r="C3" s="770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771"/>
      <c r="AL3" s="771"/>
      <c r="AM3" s="771"/>
      <c r="AN3" s="771"/>
      <c r="AO3" s="771"/>
      <c r="AP3" s="771"/>
      <c r="AQ3" s="771"/>
      <c r="AR3" s="771"/>
      <c r="AS3" s="771"/>
      <c r="AT3" s="771"/>
      <c r="AU3" s="771"/>
      <c r="AV3" s="771"/>
      <c r="AW3" s="771"/>
      <c r="AX3" s="771"/>
      <c r="AY3" s="771"/>
      <c r="AZ3" s="772"/>
      <c r="BA3" s="772"/>
      <c r="BB3" s="772"/>
      <c r="BC3" s="772"/>
      <c r="BD3" s="772"/>
      <c r="BE3" s="772"/>
    </row>
    <row r="4" spans="1:64" ht="15.75" customHeight="1" x14ac:dyDescent="0.2">
      <c r="A4" s="776" t="s">
        <v>458</v>
      </c>
      <c r="B4" s="776"/>
      <c r="C4" s="776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777"/>
      <c r="AY4" s="777"/>
      <c r="AZ4" s="778"/>
      <c r="BA4" s="778"/>
      <c r="BB4" s="778"/>
      <c r="BC4" s="778"/>
      <c r="BD4" s="778"/>
      <c r="BE4" s="778"/>
    </row>
    <row r="5" spans="1:64" ht="47.45" customHeight="1" thickBot="1" x14ac:dyDescent="0.25">
      <c r="A5" s="779" t="s">
        <v>2</v>
      </c>
      <c r="B5" s="779"/>
      <c r="C5" s="779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1"/>
      <c r="BA5" s="781"/>
      <c r="BB5" s="781"/>
      <c r="BC5" s="781"/>
      <c r="BD5" s="781"/>
      <c r="BE5" s="781"/>
    </row>
    <row r="6" spans="1:64" ht="16.149999999999999" customHeight="1" thickTop="1" thickBot="1" x14ac:dyDescent="0.25">
      <c r="A6" s="753" t="s">
        <v>3</v>
      </c>
      <c r="B6" s="756" t="s">
        <v>4</v>
      </c>
      <c r="C6" s="759" t="s">
        <v>5</v>
      </c>
      <c r="D6" s="762" t="s">
        <v>6</v>
      </c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3"/>
      <c r="AB6" s="763"/>
      <c r="AC6" s="763"/>
      <c r="AD6" s="763"/>
      <c r="AE6" s="763"/>
      <c r="AF6" s="763"/>
      <c r="AG6" s="76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764" t="s">
        <v>7</v>
      </c>
      <c r="BA6" s="765"/>
      <c r="BB6" s="765"/>
      <c r="BC6" s="765"/>
      <c r="BD6" s="765"/>
      <c r="BE6" s="766"/>
      <c r="BF6" s="744" t="s">
        <v>8</v>
      </c>
      <c r="BG6" s="746" t="s">
        <v>9</v>
      </c>
    </row>
    <row r="7" spans="1:64" ht="16.149999999999999" customHeight="1" thickBot="1" x14ac:dyDescent="0.25">
      <c r="A7" s="754"/>
      <c r="B7" s="757"/>
      <c r="C7" s="760"/>
      <c r="D7" s="748" t="s">
        <v>10</v>
      </c>
      <c r="E7" s="749"/>
      <c r="F7" s="749"/>
      <c r="G7" s="749"/>
      <c r="H7" s="749"/>
      <c r="I7" s="750"/>
      <c r="J7" s="751" t="s">
        <v>11</v>
      </c>
      <c r="K7" s="749"/>
      <c r="L7" s="749"/>
      <c r="M7" s="749"/>
      <c r="N7" s="749"/>
      <c r="O7" s="752"/>
      <c r="P7" s="748" t="s">
        <v>12</v>
      </c>
      <c r="Q7" s="749"/>
      <c r="R7" s="749"/>
      <c r="S7" s="749"/>
      <c r="T7" s="749"/>
      <c r="U7" s="750"/>
      <c r="V7" s="751" t="s">
        <v>13</v>
      </c>
      <c r="W7" s="749"/>
      <c r="X7" s="749"/>
      <c r="Y7" s="749"/>
      <c r="Z7" s="749"/>
      <c r="AA7" s="750"/>
      <c r="AB7" s="751" t="s">
        <v>14</v>
      </c>
      <c r="AC7" s="749"/>
      <c r="AD7" s="749"/>
      <c r="AE7" s="749"/>
      <c r="AF7" s="749"/>
      <c r="AG7" s="752"/>
      <c r="AH7" s="751" t="s">
        <v>15</v>
      </c>
      <c r="AI7" s="749"/>
      <c r="AJ7" s="749"/>
      <c r="AK7" s="749"/>
      <c r="AL7" s="749"/>
      <c r="AM7" s="752"/>
      <c r="AN7" s="751" t="s">
        <v>16</v>
      </c>
      <c r="AO7" s="749"/>
      <c r="AP7" s="749"/>
      <c r="AQ7" s="749"/>
      <c r="AR7" s="749"/>
      <c r="AS7" s="752"/>
      <c r="AT7" s="751" t="s">
        <v>17</v>
      </c>
      <c r="AU7" s="749"/>
      <c r="AV7" s="749"/>
      <c r="AW7" s="749"/>
      <c r="AX7" s="749"/>
      <c r="AY7" s="752"/>
      <c r="AZ7" s="767"/>
      <c r="BA7" s="768"/>
      <c r="BB7" s="768"/>
      <c r="BC7" s="768"/>
      <c r="BD7" s="768"/>
      <c r="BE7" s="769"/>
      <c r="BF7" s="745"/>
      <c r="BG7" s="747"/>
    </row>
    <row r="8" spans="1:64" ht="16.149999999999999" customHeight="1" thickBot="1" x14ac:dyDescent="0.25">
      <c r="A8" s="754"/>
      <c r="B8" s="757"/>
      <c r="C8" s="760"/>
      <c r="D8" s="738" t="s">
        <v>18</v>
      </c>
      <c r="E8" s="738"/>
      <c r="F8" s="739" t="s">
        <v>19</v>
      </c>
      <c r="G8" s="739"/>
      <c r="H8" s="734" t="s">
        <v>20</v>
      </c>
      <c r="I8" s="740" t="s">
        <v>21</v>
      </c>
      <c r="J8" s="738" t="s">
        <v>18</v>
      </c>
      <c r="K8" s="738"/>
      <c r="L8" s="739" t="s">
        <v>19</v>
      </c>
      <c r="M8" s="739"/>
      <c r="N8" s="734" t="s">
        <v>20</v>
      </c>
      <c r="O8" s="740" t="s">
        <v>21</v>
      </c>
      <c r="P8" s="738" t="s">
        <v>18</v>
      </c>
      <c r="Q8" s="738"/>
      <c r="R8" s="739" t="s">
        <v>19</v>
      </c>
      <c r="S8" s="739"/>
      <c r="T8" s="734" t="s">
        <v>20</v>
      </c>
      <c r="U8" s="740" t="s">
        <v>21</v>
      </c>
      <c r="V8" s="738" t="s">
        <v>18</v>
      </c>
      <c r="W8" s="738"/>
      <c r="X8" s="739" t="s">
        <v>19</v>
      </c>
      <c r="Y8" s="739"/>
      <c r="Z8" s="734" t="s">
        <v>20</v>
      </c>
      <c r="AA8" s="740" t="s">
        <v>21</v>
      </c>
      <c r="AB8" s="738" t="s">
        <v>18</v>
      </c>
      <c r="AC8" s="738"/>
      <c r="AD8" s="739" t="s">
        <v>19</v>
      </c>
      <c r="AE8" s="739"/>
      <c r="AF8" s="734" t="s">
        <v>20</v>
      </c>
      <c r="AG8" s="740" t="s">
        <v>21</v>
      </c>
      <c r="AH8" s="738" t="s">
        <v>18</v>
      </c>
      <c r="AI8" s="738"/>
      <c r="AJ8" s="739" t="s">
        <v>19</v>
      </c>
      <c r="AK8" s="739"/>
      <c r="AL8" s="734" t="s">
        <v>20</v>
      </c>
      <c r="AM8" s="740" t="s">
        <v>21</v>
      </c>
      <c r="AN8" s="738" t="s">
        <v>18</v>
      </c>
      <c r="AO8" s="738"/>
      <c r="AP8" s="739" t="s">
        <v>19</v>
      </c>
      <c r="AQ8" s="739"/>
      <c r="AR8" s="734" t="s">
        <v>20</v>
      </c>
      <c r="AS8" s="740" t="s">
        <v>21</v>
      </c>
      <c r="AT8" s="738" t="s">
        <v>18</v>
      </c>
      <c r="AU8" s="738"/>
      <c r="AV8" s="739" t="s">
        <v>19</v>
      </c>
      <c r="AW8" s="739"/>
      <c r="AX8" s="734" t="s">
        <v>20</v>
      </c>
      <c r="AY8" s="782" t="s">
        <v>21</v>
      </c>
      <c r="AZ8" s="783" t="s">
        <v>18</v>
      </c>
      <c r="BA8" s="738"/>
      <c r="BB8" s="739" t="s">
        <v>19</v>
      </c>
      <c r="BC8" s="739"/>
      <c r="BD8" s="734" t="s">
        <v>20</v>
      </c>
      <c r="BE8" s="736" t="s">
        <v>22</v>
      </c>
      <c r="BF8" s="745"/>
      <c r="BG8" s="747"/>
    </row>
    <row r="9" spans="1:64" ht="80.099999999999994" customHeight="1" thickBot="1" x14ac:dyDescent="0.25">
      <c r="A9" s="755"/>
      <c r="B9" s="758"/>
      <c r="C9" s="761"/>
      <c r="D9" s="254" t="s">
        <v>23</v>
      </c>
      <c r="E9" s="255" t="s">
        <v>24</v>
      </c>
      <c r="F9" s="255" t="s">
        <v>23</v>
      </c>
      <c r="G9" s="255" t="s">
        <v>24</v>
      </c>
      <c r="H9" s="734"/>
      <c r="I9" s="740"/>
      <c r="J9" s="254" t="s">
        <v>23</v>
      </c>
      <c r="K9" s="255" t="s">
        <v>24</v>
      </c>
      <c r="L9" s="255" t="s">
        <v>23</v>
      </c>
      <c r="M9" s="255" t="s">
        <v>24</v>
      </c>
      <c r="N9" s="734"/>
      <c r="O9" s="740"/>
      <c r="P9" s="254" t="s">
        <v>23</v>
      </c>
      <c r="Q9" s="255" t="s">
        <v>24</v>
      </c>
      <c r="R9" s="255" t="s">
        <v>23</v>
      </c>
      <c r="S9" s="255" t="s">
        <v>24</v>
      </c>
      <c r="T9" s="734"/>
      <c r="U9" s="740"/>
      <c r="V9" s="254" t="s">
        <v>23</v>
      </c>
      <c r="W9" s="255" t="s">
        <v>24</v>
      </c>
      <c r="X9" s="255" t="s">
        <v>23</v>
      </c>
      <c r="Y9" s="255" t="s">
        <v>24</v>
      </c>
      <c r="Z9" s="734"/>
      <c r="AA9" s="740"/>
      <c r="AB9" s="254" t="s">
        <v>23</v>
      </c>
      <c r="AC9" s="255" t="s">
        <v>24</v>
      </c>
      <c r="AD9" s="255" t="s">
        <v>23</v>
      </c>
      <c r="AE9" s="255" t="s">
        <v>24</v>
      </c>
      <c r="AF9" s="734"/>
      <c r="AG9" s="740"/>
      <c r="AH9" s="254" t="s">
        <v>23</v>
      </c>
      <c r="AI9" s="255" t="s">
        <v>24</v>
      </c>
      <c r="AJ9" s="255" t="s">
        <v>23</v>
      </c>
      <c r="AK9" s="255" t="s">
        <v>24</v>
      </c>
      <c r="AL9" s="734"/>
      <c r="AM9" s="740"/>
      <c r="AN9" s="254" t="s">
        <v>23</v>
      </c>
      <c r="AO9" s="255" t="s">
        <v>24</v>
      </c>
      <c r="AP9" s="255" t="s">
        <v>23</v>
      </c>
      <c r="AQ9" s="255" t="s">
        <v>24</v>
      </c>
      <c r="AR9" s="734"/>
      <c r="AS9" s="740"/>
      <c r="AT9" s="254" t="s">
        <v>23</v>
      </c>
      <c r="AU9" s="255" t="s">
        <v>24</v>
      </c>
      <c r="AV9" s="255" t="s">
        <v>23</v>
      </c>
      <c r="AW9" s="255" t="s">
        <v>24</v>
      </c>
      <c r="AX9" s="734"/>
      <c r="AY9" s="782"/>
      <c r="AZ9" s="465" t="s">
        <v>23</v>
      </c>
      <c r="BA9" s="255" t="s">
        <v>24</v>
      </c>
      <c r="BB9" s="255" t="s">
        <v>23</v>
      </c>
      <c r="BC9" s="255" t="s">
        <v>24</v>
      </c>
      <c r="BD9" s="735"/>
      <c r="BE9" s="737"/>
      <c r="BF9" s="745"/>
      <c r="BG9" s="747"/>
    </row>
    <row r="10" spans="1:64" s="262" customFormat="1" ht="16.149999999999999" customHeight="1" x14ac:dyDescent="0.2">
      <c r="A10" s="256">
        <v>1</v>
      </c>
      <c r="B10" s="257"/>
      <c r="C10" s="258" t="s">
        <v>25</v>
      </c>
      <c r="D10" s="726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59"/>
      <c r="BA10" s="260"/>
      <c r="BB10" s="260"/>
      <c r="BC10" s="260"/>
      <c r="BD10" s="260"/>
      <c r="BE10" s="261"/>
      <c r="BF10" s="425"/>
      <c r="BG10" s="3"/>
    </row>
    <row r="11" spans="1:64" s="264" customFormat="1" ht="16.149999999999999" customHeight="1" x14ac:dyDescent="0.2">
      <c r="A11" s="380" t="s">
        <v>26</v>
      </c>
      <c r="B11" s="288"/>
      <c r="C11" s="368" t="s">
        <v>27</v>
      </c>
      <c r="D11" s="713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381"/>
      <c r="BA11" s="26"/>
      <c r="BB11" s="26"/>
      <c r="BC11" s="26"/>
      <c r="BD11" s="26"/>
      <c r="BE11" s="27"/>
      <c r="BF11" s="426"/>
      <c r="BG11" s="4"/>
      <c r="BH11" s="263"/>
    </row>
    <row r="12" spans="1:64" s="276" customFormat="1" ht="16.149999999999999" customHeight="1" x14ac:dyDescent="0.2">
      <c r="A12" s="369" t="s">
        <v>28</v>
      </c>
      <c r="B12" s="370" t="s">
        <v>29</v>
      </c>
      <c r="C12" s="267" t="s">
        <v>30</v>
      </c>
      <c r="D12" s="371"/>
      <c r="E12" s="372" t="str">
        <f>IF(D12*15=0,"",D12*15)</f>
        <v/>
      </c>
      <c r="F12" s="373">
        <v>4</v>
      </c>
      <c r="G12" s="374">
        <v>60</v>
      </c>
      <c r="H12" s="373">
        <v>2</v>
      </c>
      <c r="I12" s="375" t="s">
        <v>31</v>
      </c>
      <c r="J12" s="371"/>
      <c r="K12" s="374" t="str">
        <f t="shared" ref="K12:K17" si="0">IF(J12*15=0,"",J12*15)</f>
        <v/>
      </c>
      <c r="L12" s="373"/>
      <c r="M12" s="374" t="str">
        <f t="shared" ref="M12:M17" si="1">IF(L12*15=0,"",L12*15)</f>
        <v/>
      </c>
      <c r="N12" s="373"/>
      <c r="O12" s="375"/>
      <c r="P12" s="371"/>
      <c r="Q12" s="374" t="str">
        <f t="shared" ref="Q12:Q17" si="2">IF(P12*15=0,"",P12*15)</f>
        <v/>
      </c>
      <c r="R12" s="373"/>
      <c r="S12" s="374" t="str">
        <f t="shared" ref="S12:S17" si="3">IF(R12*15=0,"",R12*15)</f>
        <v/>
      </c>
      <c r="T12" s="373"/>
      <c r="U12" s="375"/>
      <c r="V12" s="371"/>
      <c r="W12" s="374" t="str">
        <f t="shared" ref="W12:W17" si="4">IF(V12*15=0,"",V12*15)</f>
        <v/>
      </c>
      <c r="X12" s="373"/>
      <c r="Y12" s="374" t="str">
        <f t="shared" ref="Y12:Y17" si="5">IF(X12*15=0,"",X12*15)</f>
        <v/>
      </c>
      <c r="Z12" s="373"/>
      <c r="AA12" s="375"/>
      <c r="AB12" s="371"/>
      <c r="AC12" s="376" t="str">
        <f t="shared" ref="AC12:AC19" si="6">IF(AB12*15=0,"",AB12*15)</f>
        <v/>
      </c>
      <c r="AD12" s="373"/>
      <c r="AE12" s="376" t="str">
        <f t="shared" ref="AE12:AE19" si="7">IF(AD12*15=0,"",AD12*15)</f>
        <v/>
      </c>
      <c r="AF12" s="373"/>
      <c r="AG12" s="377"/>
      <c r="AH12" s="371"/>
      <c r="AI12" s="376" t="str">
        <f t="shared" ref="AI12:AI19" si="8">IF(AH12*15=0,"",AH12*15)</f>
        <v/>
      </c>
      <c r="AJ12" s="373"/>
      <c r="AK12" s="376" t="str">
        <f t="shared" ref="AK12:AK19" si="9">IF(AJ12*15=0,"",AJ12*15)</f>
        <v/>
      </c>
      <c r="AL12" s="373"/>
      <c r="AM12" s="377"/>
      <c r="AN12" s="371"/>
      <c r="AO12" s="376" t="str">
        <f t="shared" ref="AO12:AO19" si="10">IF(AN12*15=0,"",AN12*15)</f>
        <v/>
      </c>
      <c r="AP12" s="373"/>
      <c r="AQ12" s="376" t="str">
        <f t="shared" ref="AQ12:AQ19" si="11">IF(AP12*15=0,"",AP12*15)</f>
        <v/>
      </c>
      <c r="AR12" s="373"/>
      <c r="AS12" s="377"/>
      <c r="AT12" s="371"/>
      <c r="AU12" s="376" t="str">
        <f t="shared" ref="AU12:AU19" si="12">IF(AT12*15=0,"",AT12*15)</f>
        <v/>
      </c>
      <c r="AV12" s="373"/>
      <c r="AW12" s="376" t="str">
        <f t="shared" ref="AW12:AW19" si="13">IF(AV12*15=0,"",AV12*15)</f>
        <v/>
      </c>
      <c r="AX12" s="373"/>
      <c r="AY12" s="377"/>
      <c r="AZ12" s="272" t="str">
        <f t="shared" ref="AZ12:AZ20" si="14">IF(D12+J12+P12+V12+AB12+AH12+AN12+AT12=0,"",D12+J12+P12+V12+AB12+AH12+AN12+AT12)</f>
        <v/>
      </c>
      <c r="BA12" s="269" t="str">
        <f t="shared" ref="BA12:BA20" si="15">IF((D12+J12+P12+V12+AB12+AH12+AN12+AT12)*15=0,"",(D12+J12+P12+V12+AB12+AH12+AN12+AT12)*15)</f>
        <v/>
      </c>
      <c r="BB12" s="379">
        <f t="shared" ref="BB12:BB20" si="16">IF(F12+L12+R12+X12+AD12+AJ12+AP12+AV12=0,"",F12+L12+R12+X12+AD12+AJ12+AP12+AV12)</f>
        <v>4</v>
      </c>
      <c r="BC12" s="374">
        <f t="shared" ref="BC12:BC20" si="17">IF((F12+L12+R12+X12+AD12+AJ12+AP12+AV12)*15=0,"",(F12+L12+R12+X12+AD12+AJ12+AP12+AV12)*15)</f>
        <v>60</v>
      </c>
      <c r="BD12" s="379">
        <f t="shared" ref="BD12:BD19" si="18">IF(H12+N12+T12+Z12+AF12+AL12+AR12+AX12=0,"",H12+N12+T12+Z12+AF12+AL12+AR12+AX12)</f>
        <v>2</v>
      </c>
      <c r="BE12" s="448">
        <f t="shared" ref="BE12:BE19" si="19">IF((D12+J12+P12+V12+AB12+F12+L12+R12+X12+AD12+AH12+AN12+AT12+AF12+AP12+AV12)=0,"",(D12+J12+P12+V12+AB12+F12+L12+R12+X12+AD12+AH12+AN12+AT12+AJ12+AP12+AV12))</f>
        <v>4</v>
      </c>
      <c r="BF12" s="426" t="s">
        <v>32</v>
      </c>
      <c r="BG12" s="274" t="s">
        <v>33</v>
      </c>
      <c r="BH12" s="275"/>
      <c r="BI12" s="275"/>
      <c r="BJ12" s="275"/>
      <c r="BK12" s="275"/>
      <c r="BL12" s="275"/>
    </row>
    <row r="13" spans="1:64" s="276" customFormat="1" ht="16.149999999999999" customHeight="1" x14ac:dyDescent="0.2">
      <c r="A13" s="265" t="s">
        <v>34</v>
      </c>
      <c r="B13" s="266" t="s">
        <v>29</v>
      </c>
      <c r="C13" s="267" t="s">
        <v>35</v>
      </c>
      <c r="D13" s="201">
        <v>1</v>
      </c>
      <c r="E13" s="268">
        <v>13</v>
      </c>
      <c r="F13" s="198">
        <v>3</v>
      </c>
      <c r="G13" s="269">
        <v>36</v>
      </c>
      <c r="H13" s="198">
        <v>5</v>
      </c>
      <c r="I13" s="270" t="s">
        <v>36</v>
      </c>
      <c r="J13" s="201"/>
      <c r="K13" s="269" t="str">
        <f t="shared" si="0"/>
        <v/>
      </c>
      <c r="L13" s="198"/>
      <c r="M13" s="269" t="str">
        <f t="shared" si="1"/>
        <v/>
      </c>
      <c r="N13" s="198"/>
      <c r="O13" s="270"/>
      <c r="P13" s="201"/>
      <c r="Q13" s="269" t="str">
        <f t="shared" si="2"/>
        <v/>
      </c>
      <c r="R13" s="198"/>
      <c r="S13" s="269" t="str">
        <f t="shared" si="3"/>
        <v/>
      </c>
      <c r="T13" s="198"/>
      <c r="U13" s="270"/>
      <c r="V13" s="201"/>
      <c r="W13" s="269" t="str">
        <f t="shared" si="4"/>
        <v/>
      </c>
      <c r="X13" s="198"/>
      <c r="Y13" s="269" t="str">
        <f t="shared" si="5"/>
        <v/>
      </c>
      <c r="Z13" s="198"/>
      <c r="AA13" s="270"/>
      <c r="AB13" s="201"/>
      <c r="AC13" s="197" t="str">
        <f t="shared" si="6"/>
        <v/>
      </c>
      <c r="AD13" s="198"/>
      <c r="AE13" s="197" t="str">
        <f t="shared" si="7"/>
        <v/>
      </c>
      <c r="AF13" s="198"/>
      <c r="AG13" s="271"/>
      <c r="AH13" s="201"/>
      <c r="AI13" s="197" t="str">
        <f t="shared" si="8"/>
        <v/>
      </c>
      <c r="AJ13" s="198"/>
      <c r="AK13" s="197" t="str">
        <f t="shared" si="9"/>
        <v/>
      </c>
      <c r="AL13" s="198"/>
      <c r="AM13" s="271"/>
      <c r="AN13" s="201"/>
      <c r="AO13" s="197" t="str">
        <f t="shared" si="10"/>
        <v/>
      </c>
      <c r="AP13" s="198"/>
      <c r="AQ13" s="197" t="str">
        <f t="shared" si="11"/>
        <v/>
      </c>
      <c r="AR13" s="198"/>
      <c r="AS13" s="271"/>
      <c r="AT13" s="201"/>
      <c r="AU13" s="197" t="str">
        <f t="shared" si="12"/>
        <v/>
      </c>
      <c r="AV13" s="198"/>
      <c r="AW13" s="197" t="str">
        <f t="shared" si="13"/>
        <v/>
      </c>
      <c r="AX13" s="198"/>
      <c r="AY13" s="271"/>
      <c r="AZ13" s="272">
        <f t="shared" si="14"/>
        <v>1</v>
      </c>
      <c r="BA13" s="269">
        <f t="shared" si="15"/>
        <v>15</v>
      </c>
      <c r="BB13" s="273">
        <f t="shared" si="16"/>
        <v>3</v>
      </c>
      <c r="BC13" s="269">
        <f t="shared" si="17"/>
        <v>45</v>
      </c>
      <c r="BD13" s="273">
        <f t="shared" si="18"/>
        <v>5</v>
      </c>
      <c r="BE13" s="449">
        <f t="shared" si="19"/>
        <v>4</v>
      </c>
      <c r="BF13" s="426" t="s">
        <v>271</v>
      </c>
      <c r="BG13" s="274"/>
    </row>
    <row r="14" spans="1:64" s="276" customFormat="1" ht="16.149999999999999" customHeight="1" x14ac:dyDescent="0.2">
      <c r="A14" s="265" t="s">
        <v>37</v>
      </c>
      <c r="B14" s="266" t="s">
        <v>29</v>
      </c>
      <c r="C14" s="267" t="s">
        <v>38</v>
      </c>
      <c r="D14" s="201">
        <v>2</v>
      </c>
      <c r="E14" s="268">
        <v>20</v>
      </c>
      <c r="F14" s="198">
        <v>3</v>
      </c>
      <c r="G14" s="269">
        <v>37</v>
      </c>
      <c r="H14" s="198">
        <v>4</v>
      </c>
      <c r="I14" s="270" t="s">
        <v>36</v>
      </c>
      <c r="J14" s="201"/>
      <c r="K14" s="269" t="str">
        <f t="shared" si="0"/>
        <v/>
      </c>
      <c r="L14" s="198"/>
      <c r="M14" s="269" t="str">
        <f t="shared" si="1"/>
        <v/>
      </c>
      <c r="N14" s="198"/>
      <c r="O14" s="270"/>
      <c r="P14" s="201"/>
      <c r="Q14" s="269" t="str">
        <f t="shared" si="2"/>
        <v/>
      </c>
      <c r="R14" s="198"/>
      <c r="S14" s="269" t="str">
        <f t="shared" si="3"/>
        <v/>
      </c>
      <c r="T14" s="198"/>
      <c r="U14" s="270"/>
      <c r="V14" s="201"/>
      <c r="W14" s="269" t="str">
        <f t="shared" si="4"/>
        <v/>
      </c>
      <c r="X14" s="198"/>
      <c r="Y14" s="269" t="str">
        <f t="shared" si="5"/>
        <v/>
      </c>
      <c r="Z14" s="198"/>
      <c r="AA14" s="270"/>
      <c r="AB14" s="201"/>
      <c r="AC14" s="197" t="str">
        <f t="shared" si="6"/>
        <v/>
      </c>
      <c r="AD14" s="198"/>
      <c r="AE14" s="197" t="str">
        <f t="shared" si="7"/>
        <v/>
      </c>
      <c r="AF14" s="198"/>
      <c r="AG14" s="271"/>
      <c r="AH14" s="201"/>
      <c r="AI14" s="197" t="str">
        <f t="shared" si="8"/>
        <v/>
      </c>
      <c r="AJ14" s="198"/>
      <c r="AK14" s="197" t="str">
        <f t="shared" si="9"/>
        <v/>
      </c>
      <c r="AL14" s="198"/>
      <c r="AM14" s="271"/>
      <c r="AN14" s="201"/>
      <c r="AO14" s="197" t="str">
        <f t="shared" si="10"/>
        <v/>
      </c>
      <c r="AP14" s="198"/>
      <c r="AQ14" s="197" t="str">
        <f t="shared" si="11"/>
        <v/>
      </c>
      <c r="AR14" s="198"/>
      <c r="AS14" s="271"/>
      <c r="AT14" s="201"/>
      <c r="AU14" s="197" t="str">
        <f t="shared" si="12"/>
        <v/>
      </c>
      <c r="AV14" s="198"/>
      <c r="AW14" s="197" t="str">
        <f t="shared" si="13"/>
        <v/>
      </c>
      <c r="AX14" s="198"/>
      <c r="AY14" s="271"/>
      <c r="AZ14" s="272">
        <f t="shared" si="14"/>
        <v>2</v>
      </c>
      <c r="BA14" s="269">
        <f t="shared" si="15"/>
        <v>30</v>
      </c>
      <c r="BB14" s="273">
        <f t="shared" si="16"/>
        <v>3</v>
      </c>
      <c r="BC14" s="269">
        <f t="shared" si="17"/>
        <v>45</v>
      </c>
      <c r="BD14" s="273">
        <f t="shared" si="18"/>
        <v>4</v>
      </c>
      <c r="BE14" s="449">
        <f t="shared" si="19"/>
        <v>5</v>
      </c>
      <c r="BF14" s="426" t="s">
        <v>271</v>
      </c>
      <c r="BG14" s="274"/>
    </row>
    <row r="15" spans="1:64" s="276" customFormat="1" ht="16.149999999999999" customHeight="1" x14ac:dyDescent="0.2">
      <c r="A15" s="265" t="s">
        <v>39</v>
      </c>
      <c r="B15" s="266" t="s">
        <v>29</v>
      </c>
      <c r="C15" s="267" t="s">
        <v>40</v>
      </c>
      <c r="D15" s="201">
        <v>2</v>
      </c>
      <c r="E15" s="268">
        <v>22</v>
      </c>
      <c r="F15" s="198">
        <v>5</v>
      </c>
      <c r="G15" s="269">
        <v>57</v>
      </c>
      <c r="H15" s="198">
        <v>5</v>
      </c>
      <c r="I15" s="270" t="s">
        <v>36</v>
      </c>
      <c r="J15" s="201"/>
      <c r="K15" s="269" t="str">
        <f t="shared" si="0"/>
        <v/>
      </c>
      <c r="L15" s="198"/>
      <c r="M15" s="269" t="str">
        <f t="shared" si="1"/>
        <v/>
      </c>
      <c r="N15" s="198"/>
      <c r="O15" s="270"/>
      <c r="P15" s="201"/>
      <c r="Q15" s="269" t="str">
        <f t="shared" si="2"/>
        <v/>
      </c>
      <c r="R15" s="198"/>
      <c r="S15" s="269" t="str">
        <f t="shared" si="3"/>
        <v/>
      </c>
      <c r="T15" s="198"/>
      <c r="U15" s="270"/>
      <c r="V15" s="201"/>
      <c r="W15" s="269" t="str">
        <f t="shared" si="4"/>
        <v/>
      </c>
      <c r="X15" s="198"/>
      <c r="Y15" s="269" t="str">
        <f t="shared" si="5"/>
        <v/>
      </c>
      <c r="Z15" s="198"/>
      <c r="AA15" s="270"/>
      <c r="AB15" s="201"/>
      <c r="AC15" s="197" t="str">
        <f t="shared" si="6"/>
        <v/>
      </c>
      <c r="AD15" s="198"/>
      <c r="AE15" s="197" t="str">
        <f t="shared" si="7"/>
        <v/>
      </c>
      <c r="AF15" s="198"/>
      <c r="AG15" s="271"/>
      <c r="AH15" s="201"/>
      <c r="AI15" s="197" t="str">
        <f t="shared" si="8"/>
        <v/>
      </c>
      <c r="AJ15" s="198"/>
      <c r="AK15" s="197" t="str">
        <f t="shared" si="9"/>
        <v/>
      </c>
      <c r="AL15" s="198"/>
      <c r="AM15" s="271"/>
      <c r="AN15" s="201"/>
      <c r="AO15" s="197" t="str">
        <f t="shared" si="10"/>
        <v/>
      </c>
      <c r="AP15" s="198"/>
      <c r="AQ15" s="197" t="str">
        <f t="shared" si="11"/>
        <v/>
      </c>
      <c r="AR15" s="198"/>
      <c r="AS15" s="271"/>
      <c r="AT15" s="201"/>
      <c r="AU15" s="197" t="str">
        <f t="shared" si="12"/>
        <v/>
      </c>
      <c r="AV15" s="198"/>
      <c r="AW15" s="197" t="str">
        <f t="shared" si="13"/>
        <v/>
      </c>
      <c r="AX15" s="198"/>
      <c r="AY15" s="271"/>
      <c r="AZ15" s="272">
        <f t="shared" si="14"/>
        <v>2</v>
      </c>
      <c r="BA15" s="269">
        <f t="shared" si="15"/>
        <v>30</v>
      </c>
      <c r="BB15" s="273">
        <f t="shared" si="16"/>
        <v>5</v>
      </c>
      <c r="BC15" s="269">
        <f t="shared" si="17"/>
        <v>75</v>
      </c>
      <c r="BD15" s="273">
        <f t="shared" si="18"/>
        <v>5</v>
      </c>
      <c r="BE15" s="449">
        <f t="shared" si="19"/>
        <v>7</v>
      </c>
      <c r="BF15" s="426" t="s">
        <v>271</v>
      </c>
      <c r="BG15" s="274"/>
    </row>
    <row r="16" spans="1:64" s="276" customFormat="1" ht="16.149999999999999" customHeight="1" x14ac:dyDescent="0.2">
      <c r="A16" s="265" t="s">
        <v>41</v>
      </c>
      <c r="B16" s="266" t="s">
        <v>29</v>
      </c>
      <c r="C16" s="242" t="s">
        <v>42</v>
      </c>
      <c r="D16" s="201">
        <v>2</v>
      </c>
      <c r="E16" s="268">
        <v>22</v>
      </c>
      <c r="F16" s="198">
        <v>5</v>
      </c>
      <c r="G16" s="269">
        <v>57</v>
      </c>
      <c r="H16" s="198">
        <v>4</v>
      </c>
      <c r="I16" s="270" t="s">
        <v>36</v>
      </c>
      <c r="J16" s="201"/>
      <c r="K16" s="269" t="str">
        <f t="shared" si="0"/>
        <v/>
      </c>
      <c r="L16" s="198"/>
      <c r="M16" s="269" t="str">
        <f t="shared" si="1"/>
        <v/>
      </c>
      <c r="N16" s="198"/>
      <c r="O16" s="270"/>
      <c r="P16" s="201"/>
      <c r="Q16" s="269" t="str">
        <f t="shared" si="2"/>
        <v/>
      </c>
      <c r="R16" s="198"/>
      <c r="S16" s="269" t="str">
        <f t="shared" si="3"/>
        <v/>
      </c>
      <c r="T16" s="198"/>
      <c r="U16" s="270"/>
      <c r="V16" s="201"/>
      <c r="W16" s="269" t="str">
        <f t="shared" si="4"/>
        <v/>
      </c>
      <c r="X16" s="198"/>
      <c r="Y16" s="269" t="str">
        <f t="shared" si="5"/>
        <v/>
      </c>
      <c r="Z16" s="198"/>
      <c r="AA16" s="270"/>
      <c r="AB16" s="201"/>
      <c r="AC16" s="197" t="str">
        <f t="shared" si="6"/>
        <v/>
      </c>
      <c r="AD16" s="198"/>
      <c r="AE16" s="197" t="str">
        <f t="shared" si="7"/>
        <v/>
      </c>
      <c r="AF16" s="198"/>
      <c r="AG16" s="271"/>
      <c r="AH16" s="201"/>
      <c r="AI16" s="197" t="str">
        <f t="shared" si="8"/>
        <v/>
      </c>
      <c r="AJ16" s="198"/>
      <c r="AK16" s="197" t="str">
        <f t="shared" si="9"/>
        <v/>
      </c>
      <c r="AL16" s="198"/>
      <c r="AM16" s="271"/>
      <c r="AN16" s="201"/>
      <c r="AO16" s="197" t="str">
        <f t="shared" si="10"/>
        <v/>
      </c>
      <c r="AP16" s="198"/>
      <c r="AQ16" s="197" t="str">
        <f t="shared" si="11"/>
        <v/>
      </c>
      <c r="AR16" s="198"/>
      <c r="AS16" s="271"/>
      <c r="AT16" s="201"/>
      <c r="AU16" s="197" t="str">
        <f t="shared" si="12"/>
        <v/>
      </c>
      <c r="AV16" s="198"/>
      <c r="AW16" s="197" t="str">
        <f t="shared" si="13"/>
        <v/>
      </c>
      <c r="AX16" s="198"/>
      <c r="AY16" s="271"/>
      <c r="AZ16" s="272">
        <f t="shared" si="14"/>
        <v>2</v>
      </c>
      <c r="BA16" s="269">
        <f t="shared" si="15"/>
        <v>30</v>
      </c>
      <c r="BB16" s="273">
        <f t="shared" si="16"/>
        <v>5</v>
      </c>
      <c r="BC16" s="269">
        <f t="shared" si="17"/>
        <v>75</v>
      </c>
      <c r="BD16" s="273">
        <f t="shared" si="18"/>
        <v>4</v>
      </c>
      <c r="BE16" s="449">
        <f t="shared" si="19"/>
        <v>7</v>
      </c>
      <c r="BF16" s="426" t="s">
        <v>271</v>
      </c>
      <c r="BG16" s="274"/>
    </row>
    <row r="17" spans="1:59" ht="16.149999999999999" customHeight="1" x14ac:dyDescent="0.2">
      <c r="A17" s="265" t="s">
        <v>267</v>
      </c>
      <c r="B17" s="277" t="s">
        <v>29</v>
      </c>
      <c r="C17" s="242" t="s">
        <v>269</v>
      </c>
      <c r="D17" s="201"/>
      <c r="E17" s="220" t="str">
        <f>IF(D17*15=0,"",D17*15)</f>
        <v/>
      </c>
      <c r="F17" s="198"/>
      <c r="G17" s="197" t="str">
        <f>IF(F17*15=0,"",F17*15)</f>
        <v/>
      </c>
      <c r="H17" s="198"/>
      <c r="I17" s="270"/>
      <c r="J17" s="201">
        <v>1</v>
      </c>
      <c r="K17" s="197">
        <f t="shared" si="0"/>
        <v>15</v>
      </c>
      <c r="L17" s="198">
        <v>1</v>
      </c>
      <c r="M17" s="269">
        <f t="shared" si="1"/>
        <v>15</v>
      </c>
      <c r="N17" s="198">
        <v>4</v>
      </c>
      <c r="O17" s="270" t="s">
        <v>43</v>
      </c>
      <c r="P17" s="201"/>
      <c r="Q17" s="197" t="str">
        <f t="shared" si="2"/>
        <v/>
      </c>
      <c r="R17" s="198"/>
      <c r="S17" s="197" t="str">
        <f t="shared" si="3"/>
        <v/>
      </c>
      <c r="T17" s="198"/>
      <c r="U17" s="270"/>
      <c r="V17" s="201"/>
      <c r="W17" s="197" t="str">
        <f t="shared" si="4"/>
        <v/>
      </c>
      <c r="X17" s="198"/>
      <c r="Y17" s="197" t="str">
        <f t="shared" si="5"/>
        <v/>
      </c>
      <c r="Z17" s="198"/>
      <c r="AA17" s="270"/>
      <c r="AB17" s="201"/>
      <c r="AC17" s="197" t="str">
        <f t="shared" si="6"/>
        <v/>
      </c>
      <c r="AD17" s="198"/>
      <c r="AE17" s="197" t="str">
        <f t="shared" si="7"/>
        <v/>
      </c>
      <c r="AF17" s="198"/>
      <c r="AG17" s="271"/>
      <c r="AH17" s="201"/>
      <c r="AI17" s="197" t="str">
        <f t="shared" si="8"/>
        <v/>
      </c>
      <c r="AJ17" s="198"/>
      <c r="AK17" s="197" t="str">
        <f t="shared" si="9"/>
        <v/>
      </c>
      <c r="AL17" s="198"/>
      <c r="AM17" s="271"/>
      <c r="AN17" s="201"/>
      <c r="AO17" s="197" t="str">
        <f t="shared" si="10"/>
        <v/>
      </c>
      <c r="AP17" s="198"/>
      <c r="AQ17" s="197" t="str">
        <f t="shared" si="11"/>
        <v/>
      </c>
      <c r="AR17" s="198"/>
      <c r="AS17" s="271"/>
      <c r="AT17" s="201"/>
      <c r="AU17" s="197" t="str">
        <f t="shared" si="12"/>
        <v/>
      </c>
      <c r="AV17" s="198"/>
      <c r="AW17" s="269" t="str">
        <f t="shared" si="13"/>
        <v/>
      </c>
      <c r="AX17" s="198"/>
      <c r="AY17" s="271"/>
      <c r="AZ17" s="202">
        <f t="shared" si="14"/>
        <v>1</v>
      </c>
      <c r="BA17" s="197">
        <f t="shared" si="15"/>
        <v>15</v>
      </c>
      <c r="BB17" s="203">
        <f t="shared" si="16"/>
        <v>1</v>
      </c>
      <c r="BC17" s="197">
        <f t="shared" si="17"/>
        <v>15</v>
      </c>
      <c r="BD17" s="203">
        <f t="shared" si="18"/>
        <v>4</v>
      </c>
      <c r="BE17" s="204">
        <f t="shared" si="19"/>
        <v>2</v>
      </c>
      <c r="BF17" s="426" t="s">
        <v>272</v>
      </c>
      <c r="BG17" s="278" t="s">
        <v>44</v>
      </c>
    </row>
    <row r="18" spans="1:59" s="284" customFormat="1" ht="16.149999999999999" customHeight="1" x14ac:dyDescent="0.2">
      <c r="A18" s="265" t="s">
        <v>45</v>
      </c>
      <c r="B18" s="266" t="s">
        <v>29</v>
      </c>
      <c r="C18" s="18" t="s">
        <v>46</v>
      </c>
      <c r="D18" s="279"/>
      <c r="E18" s="268" t="str">
        <f>IF(D18*15=0,"",D18*15)</f>
        <v/>
      </c>
      <c r="F18" s="280"/>
      <c r="G18" s="269" t="str">
        <f>IF(F18*15=0,"",F18*15)</f>
        <v/>
      </c>
      <c r="H18" s="280"/>
      <c r="I18" s="281"/>
      <c r="J18" s="279">
        <v>1</v>
      </c>
      <c r="K18" s="269">
        <v>7</v>
      </c>
      <c r="L18" s="280">
        <v>1</v>
      </c>
      <c r="M18" s="269">
        <v>8</v>
      </c>
      <c r="N18" s="280">
        <v>2</v>
      </c>
      <c r="O18" s="281" t="s">
        <v>31</v>
      </c>
      <c r="P18" s="279"/>
      <c r="Q18" s="269" t="str">
        <f>IF(P18*15=0,"",P18*15)</f>
        <v/>
      </c>
      <c r="R18" s="280"/>
      <c r="S18" s="269" t="str">
        <f>IF(R18*15=0,"",R18*15)</f>
        <v/>
      </c>
      <c r="T18" s="280"/>
      <c r="U18" s="281"/>
      <c r="V18" s="279"/>
      <c r="W18" s="269" t="str">
        <f>IF(V18*15=0,"",V18*15)</f>
        <v/>
      </c>
      <c r="X18" s="280"/>
      <c r="Y18" s="269" t="str">
        <f>IF(X18*15=0,"",X18*15)</f>
        <v/>
      </c>
      <c r="Z18" s="280"/>
      <c r="AA18" s="281"/>
      <c r="AB18" s="279"/>
      <c r="AC18" s="269" t="str">
        <f t="shared" si="6"/>
        <v/>
      </c>
      <c r="AD18" s="280"/>
      <c r="AE18" s="269" t="str">
        <f t="shared" si="7"/>
        <v/>
      </c>
      <c r="AF18" s="280"/>
      <c r="AG18" s="282"/>
      <c r="AH18" s="279"/>
      <c r="AI18" s="269" t="str">
        <f t="shared" si="8"/>
        <v/>
      </c>
      <c r="AJ18" s="280"/>
      <c r="AK18" s="269" t="str">
        <f t="shared" si="9"/>
        <v/>
      </c>
      <c r="AL18" s="280"/>
      <c r="AM18" s="282"/>
      <c r="AN18" s="279"/>
      <c r="AO18" s="269" t="str">
        <f t="shared" si="10"/>
        <v/>
      </c>
      <c r="AP18" s="280"/>
      <c r="AQ18" s="269" t="str">
        <f t="shared" si="11"/>
        <v/>
      </c>
      <c r="AR18" s="280"/>
      <c r="AS18" s="282"/>
      <c r="AT18" s="279"/>
      <c r="AU18" s="269" t="str">
        <f t="shared" si="12"/>
        <v/>
      </c>
      <c r="AV18" s="280"/>
      <c r="AW18" s="269" t="str">
        <f t="shared" si="13"/>
        <v/>
      </c>
      <c r="AX18" s="280"/>
      <c r="AY18" s="282"/>
      <c r="AZ18" s="272">
        <f t="shared" si="14"/>
        <v>1</v>
      </c>
      <c r="BA18" s="269">
        <f t="shared" si="15"/>
        <v>15</v>
      </c>
      <c r="BB18" s="273">
        <f t="shared" si="16"/>
        <v>1</v>
      </c>
      <c r="BC18" s="269">
        <f t="shared" si="17"/>
        <v>15</v>
      </c>
      <c r="BD18" s="273">
        <f t="shared" si="18"/>
        <v>2</v>
      </c>
      <c r="BE18" s="449">
        <f t="shared" si="19"/>
        <v>2</v>
      </c>
      <c r="BF18" s="426" t="s">
        <v>47</v>
      </c>
      <c r="BG18" s="283" t="s">
        <v>48</v>
      </c>
    </row>
    <row r="19" spans="1:59" s="1" customFormat="1" ht="16.149999999999999" customHeight="1" x14ac:dyDescent="0.25">
      <c r="A19" s="5" t="s">
        <v>268</v>
      </c>
      <c r="B19" s="12" t="s">
        <v>29</v>
      </c>
      <c r="C19" s="839" t="s">
        <v>270</v>
      </c>
      <c r="D19" s="6"/>
      <c r="E19" s="13" t="str">
        <f>IF(D19*15=0,"",D19*15)</f>
        <v/>
      </c>
      <c r="F19" s="7"/>
      <c r="G19" s="14" t="str">
        <f>IF(F19*15=0,"",F19*15)</f>
        <v/>
      </c>
      <c r="H19" s="7"/>
      <c r="I19" s="9"/>
      <c r="J19" s="6"/>
      <c r="K19" s="14" t="str">
        <f>IF(J19*15=0,"",J19*15)</f>
        <v/>
      </c>
      <c r="L19" s="7"/>
      <c r="M19" s="14" t="str">
        <f>IF(L19*15=0,"",L19*15)</f>
        <v/>
      </c>
      <c r="N19" s="7"/>
      <c r="O19" s="9"/>
      <c r="P19" s="841">
        <v>2</v>
      </c>
      <c r="Q19" s="269">
        <f>IF(P19*15=0,"",P19*15)</f>
        <v>30</v>
      </c>
      <c r="R19" s="457">
        <v>0</v>
      </c>
      <c r="S19" s="269" t="str">
        <f>IF(R19*15=0,"",R19*15)</f>
        <v/>
      </c>
      <c r="T19" s="280">
        <v>2</v>
      </c>
      <c r="U19" s="281" t="s">
        <v>31</v>
      </c>
      <c r="V19" s="6"/>
      <c r="W19" s="14" t="str">
        <f>IF(V19*15=0,"",V19*15)</f>
        <v/>
      </c>
      <c r="X19" s="7"/>
      <c r="Y19" s="14" t="str">
        <f>IF(X19*15=0,"",X19*15)</f>
        <v/>
      </c>
      <c r="Z19" s="7"/>
      <c r="AA19" s="9"/>
      <c r="AB19" s="6"/>
      <c r="AC19" s="14" t="str">
        <f t="shared" si="6"/>
        <v/>
      </c>
      <c r="AD19" s="7"/>
      <c r="AE19" s="14" t="str">
        <f t="shared" si="7"/>
        <v/>
      </c>
      <c r="AF19" s="7"/>
      <c r="AG19" s="10"/>
      <c r="AH19" s="6"/>
      <c r="AI19" s="14" t="str">
        <f t="shared" si="8"/>
        <v/>
      </c>
      <c r="AJ19" s="7"/>
      <c r="AK19" s="14" t="str">
        <f t="shared" si="9"/>
        <v/>
      </c>
      <c r="AL19" s="7"/>
      <c r="AM19" s="10"/>
      <c r="AN19" s="6"/>
      <c r="AO19" s="14" t="str">
        <f t="shared" si="10"/>
        <v/>
      </c>
      <c r="AP19" s="7"/>
      <c r="AQ19" s="14" t="str">
        <f t="shared" si="11"/>
        <v/>
      </c>
      <c r="AR19" s="7"/>
      <c r="AS19" s="10"/>
      <c r="AT19" s="6"/>
      <c r="AU19" s="14" t="str">
        <f t="shared" si="12"/>
        <v/>
      </c>
      <c r="AV19" s="7"/>
      <c r="AW19" s="14" t="str">
        <f t="shared" si="13"/>
        <v/>
      </c>
      <c r="AX19" s="7"/>
      <c r="AY19" s="10"/>
      <c r="AZ19" s="15">
        <f t="shared" si="14"/>
        <v>2</v>
      </c>
      <c r="BA19" s="14">
        <f t="shared" si="15"/>
        <v>30</v>
      </c>
      <c r="BB19" s="273" t="str">
        <f t="shared" si="16"/>
        <v/>
      </c>
      <c r="BC19" s="269" t="str">
        <f t="shared" si="17"/>
        <v/>
      </c>
      <c r="BD19" s="16">
        <f t="shared" si="18"/>
        <v>2</v>
      </c>
      <c r="BE19" s="204">
        <f t="shared" si="19"/>
        <v>2</v>
      </c>
      <c r="BF19" s="427" t="s">
        <v>156</v>
      </c>
      <c r="BG19" s="17" t="s">
        <v>44</v>
      </c>
    </row>
    <row r="20" spans="1:59" s="1" customFormat="1" ht="15.75" customHeight="1" x14ac:dyDescent="0.25">
      <c r="A20" s="5"/>
      <c r="B20" s="12" t="s">
        <v>29</v>
      </c>
      <c r="C20" s="840" t="s">
        <v>450</v>
      </c>
      <c r="D20" s="6"/>
      <c r="E20" s="14"/>
      <c r="F20" s="7"/>
      <c r="G20" s="14"/>
      <c r="H20" s="7"/>
      <c r="I20" s="9"/>
      <c r="J20" s="6"/>
      <c r="K20" s="14"/>
      <c r="L20" s="7"/>
      <c r="M20" s="14"/>
      <c r="N20" s="7"/>
      <c r="O20" s="9"/>
      <c r="P20" s="6"/>
      <c r="Q20" s="14" t="str">
        <f t="shared" ref="Q20" si="20">IF(P20*15=0,"",P20*15)</f>
        <v/>
      </c>
      <c r="R20" s="457">
        <v>2</v>
      </c>
      <c r="S20" s="14">
        <f t="shared" ref="S20" si="21">IF(R20*15=0,"",R20*15)</f>
        <v>30</v>
      </c>
      <c r="T20" s="457">
        <v>2</v>
      </c>
      <c r="U20" s="642" t="s">
        <v>43</v>
      </c>
      <c r="V20" s="6"/>
      <c r="W20" s="14"/>
      <c r="X20" s="7"/>
      <c r="Y20" s="14"/>
      <c r="Z20" s="7"/>
      <c r="AA20" s="9"/>
      <c r="AB20" s="6"/>
      <c r="AC20" s="14" t="str">
        <f t="shared" ref="AC20" si="22">IF(AB20*15=0,"",AB20*15)</f>
        <v/>
      </c>
      <c r="AD20" s="7"/>
      <c r="AE20" s="14" t="str">
        <f t="shared" ref="AE20" si="23">IF(AD20*15=0,"",AD20*15)</f>
        <v/>
      </c>
      <c r="AF20" s="7"/>
      <c r="AG20" s="10"/>
      <c r="AH20" s="6"/>
      <c r="AI20" s="14" t="str">
        <f t="shared" ref="AI20" si="24">IF(AH20*15=0,"",AH20*15)</f>
        <v/>
      </c>
      <c r="AJ20" s="7"/>
      <c r="AK20" s="14" t="str">
        <f t="shared" ref="AK20" si="25">IF(AJ20*15=0,"",AJ20*15)</f>
        <v/>
      </c>
      <c r="AL20" s="7"/>
      <c r="AM20" s="10"/>
      <c r="AN20" s="6"/>
      <c r="AO20" s="14"/>
      <c r="AP20" s="7"/>
      <c r="AQ20" s="14"/>
      <c r="AR20" s="600"/>
      <c r="AS20" s="612"/>
      <c r="AT20" s="6"/>
      <c r="AU20" s="14"/>
      <c r="AV20" s="7"/>
      <c r="AW20" s="14"/>
      <c r="AX20" s="7"/>
      <c r="AY20" s="10"/>
      <c r="AZ20" s="15" t="str">
        <f t="shared" si="14"/>
        <v/>
      </c>
      <c r="BA20" s="14" t="str">
        <f t="shared" si="15"/>
        <v/>
      </c>
      <c r="BB20" s="273">
        <f t="shared" si="16"/>
        <v>2</v>
      </c>
      <c r="BC20" s="269">
        <f t="shared" si="17"/>
        <v>30</v>
      </c>
      <c r="BD20" s="16">
        <f t="shared" ref="BD20" si="26">IF(H20+N20+T20+Z20+AF20+AL20+AR20+AX20=0,"",H20+N20+T20+Z20+AF20+AL20+AR20+AX20)</f>
        <v>2</v>
      </c>
      <c r="BE20" s="204">
        <f t="shared" ref="BE20" si="27">IF((D20+J20+P20+V20+AB20+F20+L20+R20+X20+AD20+AH20+AN20+AT20+AF20+AP20+AV20)=0,"",(D20+J20+P20+V20+AB20+F20+L20+R20+X20+AD20+AH20+AN20+AT20+AJ20+AP20+AV20))</f>
        <v>2</v>
      </c>
      <c r="BF20" s="17"/>
      <c r="BG20" s="17"/>
    </row>
    <row r="21" spans="1:59" s="286" customFormat="1" ht="16.149999999999999" customHeight="1" x14ac:dyDescent="0.2">
      <c r="A21" s="382"/>
      <c r="B21" s="285"/>
      <c r="C21" s="383" t="s">
        <v>49</v>
      </c>
      <c r="D21" s="19">
        <f>IF(SUM(D12:D20)=0,"",SUM(D12:D20))</f>
        <v>7</v>
      </c>
      <c r="E21" s="20">
        <v>77</v>
      </c>
      <c r="F21" s="20">
        <f>IF(SUM(F12:F20)=0,"",SUM(F12:F20))</f>
        <v>20</v>
      </c>
      <c r="G21" s="20">
        <v>247</v>
      </c>
      <c r="H21" s="20">
        <f>IF(SUM(H12:H20)=0,"",SUM(H12:H20))</f>
        <v>20</v>
      </c>
      <c r="I21" s="343">
        <f>IF(SUM(D12:D20)+SUM(F12:F20)=0,"",SUM(D12:D20)+SUM(F12:F20))</f>
        <v>27</v>
      </c>
      <c r="J21" s="19">
        <f>IF(SUM(J12:J20)=0,"",SUM(J12:J20))</f>
        <v>2</v>
      </c>
      <c r="K21" s="20">
        <f>IF(SUM(J12:J20)*15=0,"",SUM(J12:J20)*15)</f>
        <v>30</v>
      </c>
      <c r="L21" s="20">
        <f>IF(SUM(L12:L20)=0,"",SUM(L12:L20))</f>
        <v>2</v>
      </c>
      <c r="M21" s="20">
        <f>IF(SUM(L12:L20)*15=0,"",SUM(L12:L20)*15)</f>
        <v>30</v>
      </c>
      <c r="N21" s="21">
        <f>IF(SUM(N12:N20)=0,"",SUM(N12:N20))</f>
        <v>6</v>
      </c>
      <c r="O21" s="343">
        <f>IF(SUM(J12:J20)+SUM(L12:L20)=0,"",SUM(J12:J20)+SUM(L12:L20))</f>
        <v>4</v>
      </c>
      <c r="P21" s="19">
        <f>IF(SUM(P12:P20)=0,"",SUM(P12:P20))</f>
        <v>2</v>
      </c>
      <c r="Q21" s="20">
        <f>IF(SUM(P12:P20)*15=0,"",SUM(P12:P20)*15)</f>
        <v>30</v>
      </c>
      <c r="R21" s="20">
        <f>IF(SUM(R12:R20)=0,"",SUM(R12:R20))</f>
        <v>2</v>
      </c>
      <c r="S21" s="20">
        <f>IF(SUM(R12:R20)*15=0,"",SUM(R12:R20)*15)</f>
        <v>30</v>
      </c>
      <c r="T21" s="21">
        <f>IF(SUM(T12:T20)=0,"",SUM(T12:T20))</f>
        <v>4</v>
      </c>
      <c r="U21" s="343">
        <f>IF(SUM(P12:P20)+SUM(R12:R20)=0,"",SUM(P12:P20)+SUM(R12:R20))</f>
        <v>4</v>
      </c>
      <c r="V21" s="19" t="str">
        <f>IF(SUM(V12:V20)=0,"",SUM(V12:V20))</f>
        <v/>
      </c>
      <c r="W21" s="20" t="str">
        <f>IF(SUM(V12:V20)*15=0,"",SUM(V12:V20)*15)</f>
        <v/>
      </c>
      <c r="X21" s="20" t="str">
        <f>IF(SUM(X12:X20)=0,"",SUM(X12:X20))</f>
        <v/>
      </c>
      <c r="Y21" s="20" t="str">
        <f>IF(SUM(X12:X20)*15=0,"",SUM(X12:X20)*15)</f>
        <v/>
      </c>
      <c r="Z21" s="21" t="str">
        <f>IF(SUM(Z12:Z20)=0,"",SUM(Z12:Z20))</f>
        <v/>
      </c>
      <c r="AA21" s="343" t="str">
        <f>IF(SUM(V12:V20)+SUM(X12:X20)=0,"",SUM(V12:V20)+SUM(X12:X20))</f>
        <v/>
      </c>
      <c r="AB21" s="19" t="str">
        <f>IF(SUM(AB12:AB20)=0,"",SUM(AB12:AB20))</f>
        <v/>
      </c>
      <c r="AC21" s="20" t="str">
        <f>IF(SUM(AB12:AB20)*15=0,"",SUM(AB12:AB20)*15)</f>
        <v/>
      </c>
      <c r="AD21" s="20" t="str">
        <f>IF(SUM(AD12:AD20)=0,"",SUM(AD12:AD20))</f>
        <v/>
      </c>
      <c r="AE21" s="20" t="str">
        <f>IF(SUM(AD12:AD20)*15=0,"",SUM(AD12:AD20)*15)</f>
        <v/>
      </c>
      <c r="AF21" s="21" t="str">
        <f>IF(SUM(AF12:AF20)=0,"",SUM(AF12:AF20))</f>
        <v/>
      </c>
      <c r="AG21" s="344" t="str">
        <f>IF(SUM(AB12:AB20)+SUM(AD12:AD20)=0,"",SUM(AB12:AB20)+SUM(AD12:AD20))</f>
        <v/>
      </c>
      <c r="AH21" s="19" t="str">
        <f>IF(SUM(AH12:AH20)=0,"",SUM(AH12:AH20))</f>
        <v/>
      </c>
      <c r="AI21" s="20" t="str">
        <f>IF(SUM(AH12:AH20)*15=0,"",SUM(AH12:AH20)*15)</f>
        <v/>
      </c>
      <c r="AJ21" s="20" t="str">
        <f>IF(SUM(AJ12:AJ20)=0,"",SUM(AJ12:AJ20))</f>
        <v/>
      </c>
      <c r="AK21" s="20" t="str">
        <f>IF(SUM(AJ12:AJ20)*15=0,"",SUM(AJ12:AJ20)*15)</f>
        <v/>
      </c>
      <c r="AL21" s="21" t="str">
        <f>IF(SUM(AL12:AL20)=0,"",SUM(AL12:AL20))</f>
        <v/>
      </c>
      <c r="AM21" s="344" t="str">
        <f>IF(SUM(AH12:AH20)+SUM(AJ12:AJ20)=0,"",SUM(AH12:AH20)+SUM(AJ12:AJ20))</f>
        <v/>
      </c>
      <c r="AN21" s="19" t="str">
        <f>IF(SUM(AN12:AN20)=0,"",SUM(AN12:AN20))</f>
        <v/>
      </c>
      <c r="AO21" s="20" t="str">
        <f>IF(SUM(AN12:AN20)*15=0,"",SUM(AN12:AN20)*15)</f>
        <v/>
      </c>
      <c r="AP21" s="20" t="str">
        <f>IF(SUM(AP12:AP20)=0,"",SUM(AP12:AP20))</f>
        <v/>
      </c>
      <c r="AQ21" s="20" t="str">
        <f>IF(SUM(AP12:AP20)*15=0,"",SUM(AP12:AP20)*15)</f>
        <v/>
      </c>
      <c r="AR21" s="21" t="str">
        <f>IF(SUM(AR12:AR20)=0,"",SUM(AR12:AR20))</f>
        <v/>
      </c>
      <c r="AS21" s="344" t="str">
        <f>IF(SUM(AN12:AN20)+SUM(AP12:AP20)=0,"",SUM(AN12:AN20)+SUM(AP12:AP20))</f>
        <v/>
      </c>
      <c r="AT21" s="19" t="str">
        <f>IF(SUM(AT12:AT20)=0,"",SUM(AT12:AT20))</f>
        <v/>
      </c>
      <c r="AU21" s="20" t="str">
        <f>IF(SUM(AT12:AT20)*15=0,"",SUM(AT12:AT20)*15)</f>
        <v/>
      </c>
      <c r="AV21" s="20" t="str">
        <f>IF(SUM(AV12:AV20)=0,"",SUM(AV12:AV20))</f>
        <v/>
      </c>
      <c r="AW21" s="20" t="str">
        <f>IF(SUM(AV12:AV20)*15=0,"",SUM(AV12:AV20)*15)</f>
        <v/>
      </c>
      <c r="AX21" s="21" t="str">
        <f>IF(SUM(AX12:AX20)=0,"",SUM(AX12:AX20))</f>
        <v/>
      </c>
      <c r="AY21" s="344" t="str">
        <f>IF(SUM(AT12:AT20)+SUM(AV12:AV20)=0,"",SUM(AT12:AT20)+SUM(AV12:AV20))</f>
        <v/>
      </c>
      <c r="AZ21" s="23">
        <f>IF(SUM(AZ12:AZ20)=0,"",SUM(AZ12:AZ20))</f>
        <v>11</v>
      </c>
      <c r="BA21" s="20">
        <f>IF(SUM(AZ12:AZ20)*15=0,"",SUM(AZ12:AZ20)*15)</f>
        <v>165</v>
      </c>
      <c r="BB21" s="20">
        <f>IF(SUM(BB12:BB20)=0,"",SUM(BB12:BB20))</f>
        <v>24</v>
      </c>
      <c r="BC21" s="20">
        <f>IF(SUM(BB12:BB20)*15=0,"",SUM(BB12:BB20)*15)</f>
        <v>360</v>
      </c>
      <c r="BD21" s="250">
        <f>IF(SUM(BD12:BD20)=0,"",SUM(BD12:BD20))</f>
        <v>30</v>
      </c>
      <c r="BE21" s="345">
        <f>IF(SUM(AZ12:AZ20)+SUM(BB12:BB20)=0,"",SUM(AZ12:AZ20)+SUM(BB12:BB20))</f>
        <v>35</v>
      </c>
      <c r="BF21" s="428"/>
      <c r="BG21" s="24"/>
    </row>
    <row r="22" spans="1:59" s="289" customFormat="1" ht="16.149999999999999" customHeight="1" x14ac:dyDescent="0.2">
      <c r="A22" s="287" t="s">
        <v>50</v>
      </c>
      <c r="B22" s="288"/>
      <c r="C22" s="368" t="s">
        <v>51</v>
      </c>
      <c r="D22" s="713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5"/>
      <c r="BA22" s="26"/>
      <c r="BB22" s="26"/>
      <c r="BC22" s="26"/>
      <c r="BD22" s="26"/>
      <c r="BE22" s="27"/>
      <c r="BF22" s="425"/>
      <c r="BG22" s="3"/>
    </row>
    <row r="23" spans="1:59" s="40" customFormat="1" ht="16.149999999999999" customHeight="1" x14ac:dyDescent="0.2">
      <c r="A23" s="41" t="s">
        <v>52</v>
      </c>
      <c r="B23" s="29" t="s">
        <v>29</v>
      </c>
      <c r="C23" s="30" t="s">
        <v>53</v>
      </c>
      <c r="D23" s="31">
        <v>2</v>
      </c>
      <c r="E23" s="32">
        <f t="shared" ref="E23:E37" si="28">IF(D23*15=0,"",D23*15)</f>
        <v>30</v>
      </c>
      <c r="F23" s="33"/>
      <c r="G23" s="32" t="str">
        <f t="shared" ref="G23:G37" si="29">IF(F23*15=0,"",F23*15)</f>
        <v/>
      </c>
      <c r="H23" s="33">
        <v>2</v>
      </c>
      <c r="I23" s="34" t="s">
        <v>36</v>
      </c>
      <c r="J23" s="35"/>
      <c r="K23" s="32" t="str">
        <f t="shared" ref="K23:K37" si="30">IF(J23*15=0,"",J23*15)</f>
        <v/>
      </c>
      <c r="L23" s="33"/>
      <c r="M23" s="32" t="str">
        <f t="shared" ref="M23:M37" si="31">IF(L23*15=0,"",L23*15)</f>
        <v/>
      </c>
      <c r="N23" s="33"/>
      <c r="O23" s="34"/>
      <c r="P23" s="35"/>
      <c r="Q23" s="32" t="str">
        <f t="shared" ref="Q23:Q37" si="32">IF(P23*15=0,"",P23*15)</f>
        <v/>
      </c>
      <c r="R23" s="33"/>
      <c r="S23" s="32" t="str">
        <f t="shared" ref="S23:S37" si="33">IF(R23*15=0,"",R23*15)</f>
        <v/>
      </c>
      <c r="T23" s="33"/>
      <c r="U23" s="34"/>
      <c r="V23" s="35"/>
      <c r="W23" s="32" t="str">
        <f t="shared" ref="W23:W37" si="34">IF(V23*15=0,"",V23*15)</f>
        <v/>
      </c>
      <c r="X23" s="33"/>
      <c r="Y23" s="32" t="str">
        <f t="shared" ref="Y23:Y37" si="35">IF(X23*15=0,"",X23*15)</f>
        <v/>
      </c>
      <c r="Z23" s="33"/>
      <c r="AA23" s="34"/>
      <c r="AB23" s="35"/>
      <c r="AC23" s="32" t="str">
        <f t="shared" ref="AC23:AC37" si="36">IF(AB23*15=0,"",AB23*15)</f>
        <v/>
      </c>
      <c r="AD23" s="33"/>
      <c r="AE23" s="32" t="str">
        <f t="shared" ref="AE23:AE37" si="37">IF(AD23*15=0,"",AD23*15)</f>
        <v/>
      </c>
      <c r="AF23" s="33"/>
      <c r="AG23" s="36"/>
      <c r="AH23" s="35"/>
      <c r="AI23" s="32" t="str">
        <f t="shared" ref="AI23:AI37" si="38">IF(AH23*15=0,"",AH23*15)</f>
        <v/>
      </c>
      <c r="AJ23" s="33"/>
      <c r="AK23" s="32" t="str">
        <f t="shared" ref="AK23:AK37" si="39">IF(AJ23*15=0,"",AJ23*15)</f>
        <v/>
      </c>
      <c r="AL23" s="33"/>
      <c r="AM23" s="36"/>
      <c r="AN23" s="35"/>
      <c r="AO23" s="32" t="str">
        <f t="shared" ref="AO23:AO37" si="40">IF(AN23*15=0,"",AN23*15)</f>
        <v/>
      </c>
      <c r="AP23" s="33"/>
      <c r="AQ23" s="32" t="str">
        <f t="shared" ref="AQ23:AQ37" si="41">IF(AP23*15=0,"",AP23*15)</f>
        <v/>
      </c>
      <c r="AR23" s="33"/>
      <c r="AS23" s="36"/>
      <c r="AT23" s="35"/>
      <c r="AU23" s="32" t="str">
        <f t="shared" ref="AU23:AU37" si="42">IF(AT23*15=0,"",AT23*15)</f>
        <v/>
      </c>
      <c r="AV23" s="33"/>
      <c r="AW23" s="32" t="str">
        <f t="shared" ref="AW23:AW37" si="43">IF(AV23*15=0,"",AV23*15)</f>
        <v/>
      </c>
      <c r="AX23" s="33"/>
      <c r="AY23" s="36"/>
      <c r="AZ23" s="37">
        <f t="shared" ref="AZ23:AZ37" si="44">IF(D23+J23+P23+V23+AB23+AH23+AN23+AT23=0,"",D23+J23+P23+V23+AB23+AH23+AN23+AT23)</f>
        <v>2</v>
      </c>
      <c r="BA23" s="32">
        <f t="shared" ref="BA23:BA37" si="45">IF((D23+J23+P23+V23+AB23+AH23+AN23+AT23)*15=0,"",(D23+J23+P23+V23+AB23+AH23+AN23+AT23)*15)</f>
        <v>30</v>
      </c>
      <c r="BB23" s="38" t="str">
        <f t="shared" ref="BB23:BB37" si="46">IF(F23+L23+R23+X23+AD23+AJ23+AP23+AV23=0,"",F23+L23+R23+X23+AD23+AJ23+AP23+AV23)</f>
        <v/>
      </c>
      <c r="BC23" s="32" t="str">
        <f t="shared" ref="BC23:BC37" si="47">IF((F23+L23+R23+X23+AD23+AJ23+AP23+AV23)*15=0,"",(F23+L23+R23+X23+AD23+AJ23+AP23+AV23)*15)</f>
        <v/>
      </c>
      <c r="BD23" s="38">
        <f t="shared" ref="BD23:BD37" si="48">IF(H23+N23+T23+Z23+AF23+AL23+AR23+AX23=0,"",H23+N23+T23+Z23+AF23+AL23+AR23+AX23)</f>
        <v>2</v>
      </c>
      <c r="BE23" s="39">
        <f t="shared" ref="BE23:BE37" si="49">IF((D23+J23+P23+V23+AB23+F23+L23+R23+X23+AD23+AH23+AN23+AT23+AF23+AP23+AV23)=0,"",(D23+J23+P23+V23+AB23+F23+L23+R23+X23+AD23+AH23+AN23+AT23+AJ23+AP23+AV23))</f>
        <v>2</v>
      </c>
      <c r="BF23" s="429" t="s">
        <v>54</v>
      </c>
      <c r="BG23" s="278" t="s">
        <v>55</v>
      </c>
    </row>
    <row r="24" spans="1:59" s="40" customFormat="1" ht="15.6" customHeight="1" x14ac:dyDescent="0.2">
      <c r="A24" s="41" t="s">
        <v>56</v>
      </c>
      <c r="B24" s="29" t="s">
        <v>29</v>
      </c>
      <c r="C24" s="42" t="s">
        <v>57</v>
      </c>
      <c r="D24" s="31">
        <v>3</v>
      </c>
      <c r="E24" s="32">
        <f t="shared" si="28"/>
        <v>45</v>
      </c>
      <c r="F24" s="33"/>
      <c r="G24" s="32" t="str">
        <f t="shared" si="29"/>
        <v/>
      </c>
      <c r="H24" s="33">
        <v>2</v>
      </c>
      <c r="I24" s="34" t="s">
        <v>29</v>
      </c>
      <c r="J24" s="35"/>
      <c r="K24" s="32" t="str">
        <f t="shared" si="30"/>
        <v/>
      </c>
      <c r="L24" s="33"/>
      <c r="M24" s="32" t="str">
        <f t="shared" si="31"/>
        <v/>
      </c>
      <c r="N24" s="33"/>
      <c r="O24" s="34"/>
      <c r="P24" s="35"/>
      <c r="Q24" s="32" t="str">
        <f t="shared" si="32"/>
        <v/>
      </c>
      <c r="R24" s="33"/>
      <c r="S24" s="32" t="str">
        <f t="shared" si="33"/>
        <v/>
      </c>
      <c r="T24" s="33"/>
      <c r="U24" s="34"/>
      <c r="V24" s="35"/>
      <c r="W24" s="32" t="str">
        <f t="shared" si="34"/>
        <v/>
      </c>
      <c r="X24" s="33"/>
      <c r="Y24" s="32" t="str">
        <f t="shared" si="35"/>
        <v/>
      </c>
      <c r="Z24" s="33"/>
      <c r="AA24" s="34"/>
      <c r="AB24" s="35"/>
      <c r="AC24" s="32" t="str">
        <f t="shared" si="36"/>
        <v/>
      </c>
      <c r="AD24" s="33"/>
      <c r="AE24" s="32" t="str">
        <f t="shared" si="37"/>
        <v/>
      </c>
      <c r="AF24" s="33"/>
      <c r="AG24" s="36"/>
      <c r="AH24" s="35"/>
      <c r="AI24" s="32" t="str">
        <f t="shared" si="38"/>
        <v/>
      </c>
      <c r="AJ24" s="33"/>
      <c r="AK24" s="32" t="str">
        <f t="shared" si="39"/>
        <v/>
      </c>
      <c r="AL24" s="33"/>
      <c r="AM24" s="36"/>
      <c r="AN24" s="35"/>
      <c r="AO24" s="32" t="str">
        <f t="shared" si="40"/>
        <v/>
      </c>
      <c r="AP24" s="33"/>
      <c r="AQ24" s="32" t="str">
        <f t="shared" si="41"/>
        <v/>
      </c>
      <c r="AR24" s="33"/>
      <c r="AS24" s="36"/>
      <c r="AT24" s="35"/>
      <c r="AU24" s="32" t="str">
        <f t="shared" si="42"/>
        <v/>
      </c>
      <c r="AV24" s="33"/>
      <c r="AW24" s="32" t="str">
        <f t="shared" si="43"/>
        <v/>
      </c>
      <c r="AX24" s="33"/>
      <c r="AY24" s="36"/>
      <c r="AZ24" s="37">
        <f t="shared" si="44"/>
        <v>3</v>
      </c>
      <c r="BA24" s="32">
        <f t="shared" si="45"/>
        <v>45</v>
      </c>
      <c r="BB24" s="38" t="str">
        <f t="shared" si="46"/>
        <v/>
      </c>
      <c r="BC24" s="32" t="str">
        <f t="shared" si="47"/>
        <v/>
      </c>
      <c r="BD24" s="38">
        <f t="shared" si="48"/>
        <v>2</v>
      </c>
      <c r="BE24" s="39">
        <f t="shared" si="49"/>
        <v>3</v>
      </c>
      <c r="BF24" s="429" t="s">
        <v>58</v>
      </c>
      <c r="BG24" s="278" t="s">
        <v>59</v>
      </c>
    </row>
    <row r="25" spans="1:59" s="40" customFormat="1" ht="16.149999999999999" customHeight="1" x14ac:dyDescent="0.2">
      <c r="A25" s="41" t="s">
        <v>60</v>
      </c>
      <c r="B25" s="29" t="s">
        <v>29</v>
      </c>
      <c r="C25" s="42" t="s">
        <v>61</v>
      </c>
      <c r="D25" s="31">
        <v>2</v>
      </c>
      <c r="E25" s="32">
        <f t="shared" si="28"/>
        <v>30</v>
      </c>
      <c r="F25" s="33"/>
      <c r="G25" s="32" t="str">
        <f t="shared" si="29"/>
        <v/>
      </c>
      <c r="H25" s="33">
        <v>2</v>
      </c>
      <c r="I25" s="34" t="s">
        <v>29</v>
      </c>
      <c r="J25" s="35"/>
      <c r="K25" s="32" t="str">
        <f t="shared" si="30"/>
        <v/>
      </c>
      <c r="L25" s="33"/>
      <c r="M25" s="32" t="str">
        <f t="shared" si="31"/>
        <v/>
      </c>
      <c r="N25" s="33"/>
      <c r="O25" s="34"/>
      <c r="P25" s="35"/>
      <c r="Q25" s="32" t="str">
        <f t="shared" si="32"/>
        <v/>
      </c>
      <c r="R25" s="33"/>
      <c r="S25" s="32" t="str">
        <f t="shared" si="33"/>
        <v/>
      </c>
      <c r="T25" s="33"/>
      <c r="U25" s="34"/>
      <c r="V25" s="35"/>
      <c r="W25" s="32" t="str">
        <f t="shared" si="34"/>
        <v/>
      </c>
      <c r="X25" s="33"/>
      <c r="Y25" s="32" t="str">
        <f t="shared" si="35"/>
        <v/>
      </c>
      <c r="Z25" s="33"/>
      <c r="AA25" s="34"/>
      <c r="AB25" s="35"/>
      <c r="AC25" s="32" t="str">
        <f t="shared" si="36"/>
        <v/>
      </c>
      <c r="AD25" s="33"/>
      <c r="AE25" s="32" t="str">
        <f t="shared" si="37"/>
        <v/>
      </c>
      <c r="AF25" s="33"/>
      <c r="AG25" s="36"/>
      <c r="AH25" s="35"/>
      <c r="AI25" s="32" t="str">
        <f t="shared" si="38"/>
        <v/>
      </c>
      <c r="AJ25" s="33"/>
      <c r="AK25" s="32" t="str">
        <f t="shared" si="39"/>
        <v/>
      </c>
      <c r="AL25" s="33"/>
      <c r="AM25" s="36"/>
      <c r="AN25" s="35"/>
      <c r="AO25" s="32" t="str">
        <f t="shared" si="40"/>
        <v/>
      </c>
      <c r="AP25" s="33"/>
      <c r="AQ25" s="32" t="str">
        <f t="shared" si="41"/>
        <v/>
      </c>
      <c r="AR25" s="33"/>
      <c r="AS25" s="36"/>
      <c r="AT25" s="35"/>
      <c r="AU25" s="32" t="str">
        <f t="shared" si="42"/>
        <v/>
      </c>
      <c r="AV25" s="33"/>
      <c r="AW25" s="32" t="str">
        <f t="shared" si="43"/>
        <v/>
      </c>
      <c r="AX25" s="33"/>
      <c r="AY25" s="36"/>
      <c r="AZ25" s="37">
        <f t="shared" si="44"/>
        <v>2</v>
      </c>
      <c r="BA25" s="32">
        <f t="shared" si="45"/>
        <v>30</v>
      </c>
      <c r="BB25" s="38" t="str">
        <f t="shared" si="46"/>
        <v/>
      </c>
      <c r="BC25" s="32" t="str">
        <f>IF((F25+L25+R25+X25+AD25+AJ25+AP25+AV25)*15=0,"",(F25+L25+R25+X25+AD25+AJ25+AP25+AV25)*15)</f>
        <v/>
      </c>
      <c r="BD25" s="38">
        <f t="shared" si="48"/>
        <v>2</v>
      </c>
      <c r="BE25" s="39">
        <f t="shared" si="49"/>
        <v>2</v>
      </c>
      <c r="BF25" s="429" t="s">
        <v>62</v>
      </c>
      <c r="BG25" s="278" t="s">
        <v>63</v>
      </c>
    </row>
    <row r="26" spans="1:59" s="40" customFormat="1" ht="16.149999999999999" customHeight="1" x14ac:dyDescent="0.2">
      <c r="A26" s="41" t="s">
        <v>64</v>
      </c>
      <c r="B26" s="29" t="s">
        <v>29</v>
      </c>
      <c r="C26" s="30" t="s">
        <v>65</v>
      </c>
      <c r="D26" s="31"/>
      <c r="E26" s="32" t="str">
        <f t="shared" si="28"/>
        <v/>
      </c>
      <c r="F26" s="33"/>
      <c r="G26" s="32" t="str">
        <f t="shared" si="29"/>
        <v/>
      </c>
      <c r="H26" s="33"/>
      <c r="I26" s="34"/>
      <c r="J26" s="35">
        <v>2</v>
      </c>
      <c r="K26" s="32">
        <f t="shared" si="30"/>
        <v>30</v>
      </c>
      <c r="L26" s="33"/>
      <c r="M26" s="32" t="str">
        <f t="shared" si="31"/>
        <v/>
      </c>
      <c r="N26" s="33">
        <v>2</v>
      </c>
      <c r="O26" s="34" t="s">
        <v>29</v>
      </c>
      <c r="P26" s="35"/>
      <c r="Q26" s="32" t="str">
        <f t="shared" si="32"/>
        <v/>
      </c>
      <c r="R26" s="33"/>
      <c r="S26" s="32" t="str">
        <f t="shared" si="33"/>
        <v/>
      </c>
      <c r="T26" s="33"/>
      <c r="U26" s="34"/>
      <c r="V26" s="35"/>
      <c r="W26" s="32" t="str">
        <f t="shared" si="34"/>
        <v/>
      </c>
      <c r="X26" s="33"/>
      <c r="Y26" s="32" t="str">
        <f t="shared" si="35"/>
        <v/>
      </c>
      <c r="Z26" s="33"/>
      <c r="AA26" s="34"/>
      <c r="AB26" s="35"/>
      <c r="AC26" s="32" t="str">
        <f t="shared" si="36"/>
        <v/>
      </c>
      <c r="AD26" s="33"/>
      <c r="AE26" s="32" t="str">
        <f t="shared" si="37"/>
        <v/>
      </c>
      <c r="AF26" s="33"/>
      <c r="AG26" s="36"/>
      <c r="AH26" s="35"/>
      <c r="AI26" s="32" t="str">
        <f t="shared" si="38"/>
        <v/>
      </c>
      <c r="AJ26" s="33"/>
      <c r="AK26" s="32" t="str">
        <f t="shared" si="39"/>
        <v/>
      </c>
      <c r="AL26" s="33"/>
      <c r="AM26" s="36"/>
      <c r="AN26" s="35"/>
      <c r="AO26" s="32" t="str">
        <f t="shared" si="40"/>
        <v/>
      </c>
      <c r="AP26" s="33"/>
      <c r="AQ26" s="32" t="str">
        <f t="shared" si="41"/>
        <v/>
      </c>
      <c r="AR26" s="33"/>
      <c r="AS26" s="36"/>
      <c r="AT26" s="35"/>
      <c r="AU26" s="32" t="str">
        <f t="shared" si="42"/>
        <v/>
      </c>
      <c r="AV26" s="33"/>
      <c r="AW26" s="32" t="str">
        <f t="shared" si="43"/>
        <v/>
      </c>
      <c r="AX26" s="33"/>
      <c r="AY26" s="36"/>
      <c r="AZ26" s="37">
        <f t="shared" si="44"/>
        <v>2</v>
      </c>
      <c r="BA26" s="32">
        <f t="shared" si="45"/>
        <v>30</v>
      </c>
      <c r="BB26" s="38" t="str">
        <f t="shared" si="46"/>
        <v/>
      </c>
      <c r="BC26" s="32" t="str">
        <f t="shared" si="47"/>
        <v/>
      </c>
      <c r="BD26" s="38">
        <f t="shared" si="48"/>
        <v>2</v>
      </c>
      <c r="BE26" s="39">
        <f t="shared" si="49"/>
        <v>2</v>
      </c>
      <c r="BF26" s="429" t="s">
        <v>66</v>
      </c>
      <c r="BG26" s="278" t="s">
        <v>67</v>
      </c>
    </row>
    <row r="27" spans="1:59" s="40" customFormat="1" ht="16.149999999999999" customHeight="1" x14ac:dyDescent="0.2">
      <c r="A27" s="41" t="s">
        <v>68</v>
      </c>
      <c r="B27" s="29" t="s">
        <v>29</v>
      </c>
      <c r="C27" s="30" t="s">
        <v>69</v>
      </c>
      <c r="D27" s="31"/>
      <c r="E27" s="32" t="str">
        <f t="shared" si="28"/>
        <v/>
      </c>
      <c r="F27" s="33"/>
      <c r="G27" s="32" t="str">
        <f t="shared" si="29"/>
        <v/>
      </c>
      <c r="H27" s="33"/>
      <c r="I27" s="34"/>
      <c r="J27" s="35">
        <v>2</v>
      </c>
      <c r="K27" s="32">
        <f t="shared" si="30"/>
        <v>30</v>
      </c>
      <c r="L27" s="33"/>
      <c r="M27" s="32" t="str">
        <f t="shared" si="31"/>
        <v/>
      </c>
      <c r="N27" s="33">
        <v>2</v>
      </c>
      <c r="O27" s="34" t="s">
        <v>29</v>
      </c>
      <c r="P27" s="35"/>
      <c r="Q27" s="32" t="str">
        <f t="shared" si="32"/>
        <v/>
      </c>
      <c r="R27" s="33"/>
      <c r="S27" s="32" t="str">
        <f t="shared" si="33"/>
        <v/>
      </c>
      <c r="T27" s="33"/>
      <c r="U27" s="34"/>
      <c r="V27" s="35"/>
      <c r="W27" s="32" t="str">
        <f t="shared" si="34"/>
        <v/>
      </c>
      <c r="X27" s="33"/>
      <c r="Y27" s="32" t="str">
        <f t="shared" si="35"/>
        <v/>
      </c>
      <c r="Z27" s="33"/>
      <c r="AA27" s="34"/>
      <c r="AB27" s="35"/>
      <c r="AC27" s="32" t="str">
        <f t="shared" si="36"/>
        <v/>
      </c>
      <c r="AD27" s="33"/>
      <c r="AE27" s="32" t="str">
        <f t="shared" si="37"/>
        <v/>
      </c>
      <c r="AF27" s="33"/>
      <c r="AG27" s="36"/>
      <c r="AH27" s="35"/>
      <c r="AI27" s="32" t="str">
        <f t="shared" si="38"/>
        <v/>
      </c>
      <c r="AJ27" s="33"/>
      <c r="AK27" s="32" t="str">
        <f t="shared" si="39"/>
        <v/>
      </c>
      <c r="AL27" s="33"/>
      <c r="AM27" s="36"/>
      <c r="AN27" s="35"/>
      <c r="AO27" s="32" t="str">
        <f t="shared" si="40"/>
        <v/>
      </c>
      <c r="AP27" s="33"/>
      <c r="AQ27" s="32" t="str">
        <f t="shared" si="41"/>
        <v/>
      </c>
      <c r="AR27" s="33"/>
      <c r="AS27" s="36"/>
      <c r="AT27" s="35"/>
      <c r="AU27" s="32" t="str">
        <f t="shared" si="42"/>
        <v/>
      </c>
      <c r="AV27" s="33"/>
      <c r="AW27" s="32" t="str">
        <f t="shared" si="43"/>
        <v/>
      </c>
      <c r="AX27" s="33"/>
      <c r="AY27" s="36"/>
      <c r="AZ27" s="37">
        <f t="shared" si="44"/>
        <v>2</v>
      </c>
      <c r="BA27" s="32">
        <f t="shared" si="45"/>
        <v>30</v>
      </c>
      <c r="BB27" s="38" t="str">
        <f t="shared" si="46"/>
        <v/>
      </c>
      <c r="BC27" s="32" t="str">
        <f t="shared" si="47"/>
        <v/>
      </c>
      <c r="BD27" s="38">
        <f t="shared" si="48"/>
        <v>2</v>
      </c>
      <c r="BE27" s="39">
        <f t="shared" si="49"/>
        <v>2</v>
      </c>
      <c r="BF27" s="429" t="s">
        <v>70</v>
      </c>
      <c r="BG27" s="290" t="s">
        <v>71</v>
      </c>
    </row>
    <row r="28" spans="1:59" s="40" customFormat="1" ht="16.149999999999999" customHeight="1" x14ac:dyDescent="0.2">
      <c r="A28" s="41" t="s">
        <v>72</v>
      </c>
      <c r="B28" s="29" t="s">
        <v>29</v>
      </c>
      <c r="C28" s="30" t="s">
        <v>73</v>
      </c>
      <c r="D28" s="31"/>
      <c r="E28" s="32" t="str">
        <f t="shared" si="28"/>
        <v/>
      </c>
      <c r="F28" s="33"/>
      <c r="G28" s="32" t="str">
        <f t="shared" si="29"/>
        <v/>
      </c>
      <c r="H28" s="33"/>
      <c r="I28" s="34"/>
      <c r="J28" s="35">
        <v>3</v>
      </c>
      <c r="K28" s="32">
        <f t="shared" si="30"/>
        <v>45</v>
      </c>
      <c r="L28" s="33"/>
      <c r="M28" s="32" t="str">
        <f t="shared" si="31"/>
        <v/>
      </c>
      <c r="N28" s="33">
        <v>2</v>
      </c>
      <c r="O28" s="34" t="s">
        <v>29</v>
      </c>
      <c r="P28" s="35"/>
      <c r="Q28" s="32" t="str">
        <f t="shared" si="32"/>
        <v/>
      </c>
      <c r="R28" s="33"/>
      <c r="S28" s="32" t="str">
        <f t="shared" si="33"/>
        <v/>
      </c>
      <c r="T28" s="33"/>
      <c r="U28" s="34"/>
      <c r="V28" s="35"/>
      <c r="W28" s="32" t="str">
        <f t="shared" si="34"/>
        <v/>
      </c>
      <c r="X28" s="33"/>
      <c r="Y28" s="32" t="str">
        <f t="shared" si="35"/>
        <v/>
      </c>
      <c r="Z28" s="33"/>
      <c r="AA28" s="34"/>
      <c r="AB28" s="35"/>
      <c r="AC28" s="32" t="str">
        <f t="shared" si="36"/>
        <v/>
      </c>
      <c r="AD28" s="33"/>
      <c r="AE28" s="32" t="str">
        <f t="shared" si="37"/>
        <v/>
      </c>
      <c r="AF28" s="33"/>
      <c r="AG28" s="36"/>
      <c r="AH28" s="35"/>
      <c r="AI28" s="32" t="str">
        <f t="shared" si="38"/>
        <v/>
      </c>
      <c r="AJ28" s="33"/>
      <c r="AK28" s="32" t="str">
        <f t="shared" si="39"/>
        <v/>
      </c>
      <c r="AL28" s="33"/>
      <c r="AM28" s="36"/>
      <c r="AN28" s="35"/>
      <c r="AO28" s="32" t="str">
        <f t="shared" si="40"/>
        <v/>
      </c>
      <c r="AP28" s="33"/>
      <c r="AQ28" s="32" t="str">
        <f t="shared" si="41"/>
        <v/>
      </c>
      <c r="AR28" s="33"/>
      <c r="AS28" s="36"/>
      <c r="AT28" s="35"/>
      <c r="AU28" s="32" t="str">
        <f t="shared" si="42"/>
        <v/>
      </c>
      <c r="AV28" s="33"/>
      <c r="AW28" s="32" t="str">
        <f t="shared" si="43"/>
        <v/>
      </c>
      <c r="AX28" s="33"/>
      <c r="AY28" s="36"/>
      <c r="AZ28" s="37">
        <f t="shared" si="44"/>
        <v>3</v>
      </c>
      <c r="BA28" s="32">
        <f t="shared" si="45"/>
        <v>45</v>
      </c>
      <c r="BB28" s="38" t="str">
        <f t="shared" si="46"/>
        <v/>
      </c>
      <c r="BC28" s="32" t="str">
        <f t="shared" si="47"/>
        <v/>
      </c>
      <c r="BD28" s="38">
        <f t="shared" si="48"/>
        <v>2</v>
      </c>
      <c r="BE28" s="39">
        <f t="shared" si="49"/>
        <v>3</v>
      </c>
      <c r="BF28" s="429" t="s">
        <v>74</v>
      </c>
      <c r="BG28" s="278" t="s">
        <v>75</v>
      </c>
    </row>
    <row r="29" spans="1:59" s="40" customFormat="1" ht="16.149999999999999" customHeight="1" x14ac:dyDescent="0.2">
      <c r="A29" s="41" t="s">
        <v>76</v>
      </c>
      <c r="B29" s="29" t="s">
        <v>29</v>
      </c>
      <c r="C29" s="30" t="s">
        <v>77</v>
      </c>
      <c r="D29" s="31"/>
      <c r="E29" s="32" t="str">
        <f t="shared" si="28"/>
        <v/>
      </c>
      <c r="F29" s="33"/>
      <c r="G29" s="32" t="str">
        <f t="shared" si="29"/>
        <v/>
      </c>
      <c r="H29" s="33"/>
      <c r="I29" s="34"/>
      <c r="J29" s="35">
        <v>2</v>
      </c>
      <c r="K29" s="32">
        <f t="shared" si="30"/>
        <v>30</v>
      </c>
      <c r="L29" s="33"/>
      <c r="M29" s="32" t="str">
        <f t="shared" si="31"/>
        <v/>
      </c>
      <c r="N29" s="33">
        <v>2</v>
      </c>
      <c r="O29" s="34" t="s">
        <v>29</v>
      </c>
      <c r="P29" s="35"/>
      <c r="Q29" s="32" t="str">
        <f t="shared" si="32"/>
        <v/>
      </c>
      <c r="R29" s="33"/>
      <c r="S29" s="32" t="str">
        <f t="shared" si="33"/>
        <v/>
      </c>
      <c r="T29" s="33"/>
      <c r="U29" s="34"/>
      <c r="V29" s="35"/>
      <c r="W29" s="32" t="str">
        <f t="shared" si="34"/>
        <v/>
      </c>
      <c r="X29" s="33"/>
      <c r="Y29" s="32" t="str">
        <f t="shared" si="35"/>
        <v/>
      </c>
      <c r="Z29" s="33"/>
      <c r="AA29" s="34"/>
      <c r="AB29" s="35"/>
      <c r="AC29" s="32" t="str">
        <f t="shared" si="36"/>
        <v/>
      </c>
      <c r="AD29" s="33"/>
      <c r="AE29" s="32" t="str">
        <f t="shared" si="37"/>
        <v/>
      </c>
      <c r="AF29" s="33"/>
      <c r="AG29" s="36"/>
      <c r="AH29" s="35"/>
      <c r="AI29" s="32" t="str">
        <f t="shared" si="38"/>
        <v/>
      </c>
      <c r="AJ29" s="33"/>
      <c r="AK29" s="32" t="str">
        <f t="shared" si="39"/>
        <v/>
      </c>
      <c r="AL29" s="33"/>
      <c r="AM29" s="36"/>
      <c r="AN29" s="35"/>
      <c r="AO29" s="32" t="str">
        <f t="shared" si="40"/>
        <v/>
      </c>
      <c r="AP29" s="33"/>
      <c r="AQ29" s="32" t="str">
        <f t="shared" si="41"/>
        <v/>
      </c>
      <c r="AR29" s="33"/>
      <c r="AS29" s="36"/>
      <c r="AT29" s="35"/>
      <c r="AU29" s="32" t="str">
        <f t="shared" si="42"/>
        <v/>
      </c>
      <c r="AV29" s="33"/>
      <c r="AW29" s="32" t="str">
        <f t="shared" si="43"/>
        <v/>
      </c>
      <c r="AX29" s="33"/>
      <c r="AY29" s="36"/>
      <c r="AZ29" s="37">
        <f t="shared" si="44"/>
        <v>2</v>
      </c>
      <c r="BA29" s="32">
        <f t="shared" si="45"/>
        <v>30</v>
      </c>
      <c r="BB29" s="38" t="str">
        <f t="shared" si="46"/>
        <v/>
      </c>
      <c r="BC29" s="32" t="str">
        <f t="shared" si="47"/>
        <v/>
      </c>
      <c r="BD29" s="38">
        <f t="shared" si="48"/>
        <v>2</v>
      </c>
      <c r="BE29" s="39">
        <f t="shared" si="49"/>
        <v>2</v>
      </c>
      <c r="BF29" s="429" t="s">
        <v>78</v>
      </c>
      <c r="BG29" s="278" t="s">
        <v>79</v>
      </c>
    </row>
    <row r="30" spans="1:59" s="40" customFormat="1" ht="16.149999999999999" customHeight="1" x14ac:dyDescent="0.2">
      <c r="A30" s="41" t="s">
        <v>80</v>
      </c>
      <c r="B30" s="29" t="s">
        <v>29</v>
      </c>
      <c r="C30" s="30" t="s">
        <v>81</v>
      </c>
      <c r="D30" s="31"/>
      <c r="E30" s="32" t="str">
        <f>IF(D30*15=0,"",D30*15)</f>
        <v/>
      </c>
      <c r="F30" s="33"/>
      <c r="G30" s="32" t="str">
        <f>IF(F30*15=0,"",F30*15)</f>
        <v/>
      </c>
      <c r="H30" s="33"/>
      <c r="I30" s="34"/>
      <c r="J30" s="35">
        <v>1</v>
      </c>
      <c r="K30" s="32">
        <f>IF(J30*15=0,"",J30*15)</f>
        <v>15</v>
      </c>
      <c r="L30" s="33"/>
      <c r="M30" s="32" t="str">
        <f>IF(L30*15=0,"",L30*15)</f>
        <v/>
      </c>
      <c r="N30" s="33">
        <v>2</v>
      </c>
      <c r="O30" s="34" t="s">
        <v>36</v>
      </c>
      <c r="P30" s="35"/>
      <c r="Q30" s="32" t="str">
        <f>IF(P30*15=0,"",P30*15)</f>
        <v/>
      </c>
      <c r="R30" s="33"/>
      <c r="S30" s="32" t="str">
        <f>IF(R30*15=0,"",R30*15)</f>
        <v/>
      </c>
      <c r="T30" s="33"/>
      <c r="U30" s="34"/>
      <c r="V30" s="35"/>
      <c r="W30" s="32" t="str">
        <f>IF(V30*15=0,"",V30*15)</f>
        <v/>
      </c>
      <c r="X30" s="33"/>
      <c r="Y30" s="32" t="str">
        <f>IF(X30*15=0,"",X30*15)</f>
        <v/>
      </c>
      <c r="Z30" s="33"/>
      <c r="AA30" s="34"/>
      <c r="AB30" s="35"/>
      <c r="AC30" s="32" t="str">
        <f>IF(AB30*15=0,"",AB30*15)</f>
        <v/>
      </c>
      <c r="AD30" s="33"/>
      <c r="AE30" s="32" t="str">
        <f>IF(AD30*15=0,"",AD30*15)</f>
        <v/>
      </c>
      <c r="AF30" s="33"/>
      <c r="AG30" s="36"/>
      <c r="AH30" s="35"/>
      <c r="AI30" s="32" t="str">
        <f>IF(AH30*15=0,"",AH30*15)</f>
        <v/>
      </c>
      <c r="AJ30" s="33"/>
      <c r="AK30" s="32" t="str">
        <f>IF(AJ30*15=0,"",AJ30*15)</f>
        <v/>
      </c>
      <c r="AL30" s="33"/>
      <c r="AM30" s="36"/>
      <c r="AN30" s="35"/>
      <c r="AO30" s="32" t="str">
        <f>IF(AN30*15=0,"",AN30*15)</f>
        <v/>
      </c>
      <c r="AP30" s="33"/>
      <c r="AQ30" s="32" t="str">
        <f>IF(AP30*15=0,"",AP30*15)</f>
        <v/>
      </c>
      <c r="AR30" s="33"/>
      <c r="AS30" s="36"/>
      <c r="AT30" s="35"/>
      <c r="AU30" s="32" t="str">
        <f>IF(AT30*15=0,"",AT30*15)</f>
        <v/>
      </c>
      <c r="AV30" s="33"/>
      <c r="AW30" s="32" t="str">
        <f>IF(AV30*15=0,"",AV30*15)</f>
        <v/>
      </c>
      <c r="AX30" s="33"/>
      <c r="AY30" s="36"/>
      <c r="AZ30" s="37">
        <f>IF(D30+J30+P30+V30+AB30+AH30+AN30+AT30=0,"",D30+J30+P30+V30+AB30+AH30+AN30+AT30)</f>
        <v>1</v>
      </c>
      <c r="BA30" s="32">
        <f>IF((D30+J30+P30+V30+AB30+AH30+AN30+AT30)*15=0,"",(D30+J30+P30+V30+AB30+AH30+AN30+AT30)*15)</f>
        <v>15</v>
      </c>
      <c r="BB30" s="38" t="str">
        <f>IF(F30+L30+R30+X30+AD30+AJ30+AP30+AV30=0,"",F30+L30+R30+X30+AD30+AJ30+AP30+AV30)</f>
        <v/>
      </c>
      <c r="BC30" s="32" t="str">
        <f>IF((F30+L30+R30+X30+AD30+AJ30+AP30+AV30)*15=0,"",(F30+L30+R30+X30+AD30+AJ30+AP30+AV30)*15)</f>
        <v/>
      </c>
      <c r="BD30" s="38">
        <f>IF(H30+N30+T30+Z30+AF30+AL30+AR30+AX30=0,"",H30+N30+T30+Z30+AF30+AL30+AR30+AX30)</f>
        <v>2</v>
      </c>
      <c r="BE30" s="39">
        <f>IF((D30+J30+P30+V30+AB30+F30+L30+R30+X30+AD30+AH30+AN30+AT30+AF30+AP30+AV30)=0,"",(D30+J30+P30+V30+AB30+F30+L30+R30+X30+AD30+AH30+AN30+AT30+AJ30+AP30+AV30))</f>
        <v>1</v>
      </c>
      <c r="BF30" s="429" t="s">
        <v>82</v>
      </c>
      <c r="BG30" s="278" t="s">
        <v>83</v>
      </c>
    </row>
    <row r="31" spans="1:59" s="40" customFormat="1" ht="16.149999999999999" customHeight="1" x14ac:dyDescent="0.2">
      <c r="A31" s="41" t="s">
        <v>84</v>
      </c>
      <c r="B31" s="29" t="s">
        <v>29</v>
      </c>
      <c r="C31" s="30" t="s">
        <v>85</v>
      </c>
      <c r="D31" s="31"/>
      <c r="E31" s="32" t="str">
        <f>IF(D31*15=0,"",D31*15)</f>
        <v/>
      </c>
      <c r="F31" s="33"/>
      <c r="G31" s="32" t="str">
        <f>IF(F31*15=0,"",F31*15)</f>
        <v/>
      </c>
      <c r="H31" s="33"/>
      <c r="I31" s="34"/>
      <c r="J31" s="35">
        <v>2</v>
      </c>
      <c r="K31" s="32">
        <f>IF(J31*15=0,"",J31*15)</f>
        <v>30</v>
      </c>
      <c r="L31" s="33"/>
      <c r="M31" s="32" t="str">
        <f>IF(L31*15=0,"",L31*15)</f>
        <v/>
      </c>
      <c r="N31" s="33">
        <v>2</v>
      </c>
      <c r="O31" s="34" t="s">
        <v>29</v>
      </c>
      <c r="P31" s="35"/>
      <c r="Q31" s="32" t="str">
        <f>IF(P31*15=0,"",P31*15)</f>
        <v/>
      </c>
      <c r="R31" s="33"/>
      <c r="S31" s="32" t="str">
        <f>IF(R31*15=0,"",R31*15)</f>
        <v/>
      </c>
      <c r="T31" s="52"/>
      <c r="U31" s="34"/>
      <c r="V31" s="35"/>
      <c r="W31" s="32" t="str">
        <f>IF(V31*15=0,"",V31*15)</f>
        <v/>
      </c>
      <c r="X31" s="33"/>
      <c r="Y31" s="32" t="str">
        <f>IF(X31*15=0,"",X31*15)</f>
        <v/>
      </c>
      <c r="Z31" s="33"/>
      <c r="AA31" s="34"/>
      <c r="AB31" s="35"/>
      <c r="AC31" s="32" t="str">
        <f>IF(AB31*15=0,"",AB31*15)</f>
        <v/>
      </c>
      <c r="AD31" s="33"/>
      <c r="AE31" s="32" t="str">
        <f>IF(AD31*15=0,"",AD31*15)</f>
        <v/>
      </c>
      <c r="AF31" s="33"/>
      <c r="AG31" s="36"/>
      <c r="AH31" s="35"/>
      <c r="AI31" s="32" t="str">
        <f>IF(AH31*15=0,"",AH31*15)</f>
        <v/>
      </c>
      <c r="AJ31" s="33"/>
      <c r="AK31" s="32" t="str">
        <f>IF(AJ31*15=0,"",AJ31*15)</f>
        <v/>
      </c>
      <c r="AL31" s="33"/>
      <c r="AM31" s="36"/>
      <c r="AN31" s="35"/>
      <c r="AO31" s="32" t="str">
        <f>IF(AN31*15=0,"",AN31*15)</f>
        <v/>
      </c>
      <c r="AP31" s="33"/>
      <c r="AQ31" s="32" t="str">
        <f>IF(AP31*15=0,"",AP31*15)</f>
        <v/>
      </c>
      <c r="AR31" s="33"/>
      <c r="AS31" s="36"/>
      <c r="AT31" s="35"/>
      <c r="AU31" s="32" t="str">
        <f>IF(AT31*15=0,"",AT31*15)</f>
        <v/>
      </c>
      <c r="AV31" s="33"/>
      <c r="AW31" s="32" t="str">
        <f>IF(AV31*15=0,"",AV31*15)</f>
        <v/>
      </c>
      <c r="AX31" s="33"/>
      <c r="AY31" s="36"/>
      <c r="AZ31" s="37">
        <f>IF(D31+J31+P31+V31+AB31+AH31+AN31+AT31=0,"",D31+J31+P31+V31+AB31+AH31+AN31+AT31)</f>
        <v>2</v>
      </c>
      <c r="BA31" s="32">
        <f>IF((D31+J31+P31+V31+AB31+AH31+AN31+AT31)*15=0,"",(D31+J31+P31+V31+AB31+AH31+AN31+AT31)*15)</f>
        <v>30</v>
      </c>
      <c r="BB31" s="38" t="str">
        <f>IF(F31+L31+R31+X31+AD31+AJ31+AP31+AV31=0,"",F31+L31+R31+X31+AD31+AJ31+AP31+AV31)</f>
        <v/>
      </c>
      <c r="BC31" s="32" t="str">
        <f>IF((F31+L31+R31+X31+AD31+AJ31+AP31+AV31)*15=0,"",(F31+L31+R31+X31+AD31+AJ31+AP31+AV31)*15)</f>
        <v/>
      </c>
      <c r="BD31" s="38">
        <f>IF(H31+N31+T31+Z31+AF31+AL31+AR31+AX31=0,"",H31+N31+T31+Z31+AF31+AL31+AR31+AX31)</f>
        <v>2</v>
      </c>
      <c r="BE31" s="39">
        <f>IF((D31+J31+P31+V31+AB31+F31+L31+R31+X31+AD31+AH31+AN31+AT31+AF31+AP31+AV31)=0,"",(D31+J31+P31+V31+AB31+F31+L31+R31+X31+AD31+AH31+AN31+AT31+AJ31+AP31+AV31))</f>
        <v>2</v>
      </c>
      <c r="BF31" s="429" t="s">
        <v>62</v>
      </c>
      <c r="BG31" s="278" t="s">
        <v>63</v>
      </c>
    </row>
    <row r="32" spans="1:59" s="40" customFormat="1" ht="16.149999999999999" customHeight="1" x14ac:dyDescent="0.2">
      <c r="A32" s="41" t="s">
        <v>86</v>
      </c>
      <c r="B32" s="29" t="s">
        <v>29</v>
      </c>
      <c r="C32" s="30" t="s">
        <v>477</v>
      </c>
      <c r="D32" s="31"/>
      <c r="E32" s="32" t="str">
        <f t="shared" si="28"/>
        <v/>
      </c>
      <c r="F32" s="33"/>
      <c r="G32" s="32" t="str">
        <f t="shared" si="29"/>
        <v/>
      </c>
      <c r="H32" s="33"/>
      <c r="I32" s="34"/>
      <c r="J32" s="35"/>
      <c r="K32" s="32" t="str">
        <f t="shared" si="30"/>
        <v/>
      </c>
      <c r="L32" s="33"/>
      <c r="M32" s="32" t="str">
        <f t="shared" si="31"/>
        <v/>
      </c>
      <c r="N32" s="33"/>
      <c r="O32" s="34"/>
      <c r="P32" s="65">
        <v>2</v>
      </c>
      <c r="Q32" s="32">
        <f>IF(P32*15=0,"",P32*15)</f>
        <v>30</v>
      </c>
      <c r="R32" s="62"/>
      <c r="S32" s="32" t="str">
        <f>IF(R32*15=0,"",R32*15)</f>
        <v/>
      </c>
      <c r="T32" s="62">
        <v>2</v>
      </c>
      <c r="U32" s="64" t="s">
        <v>36</v>
      </c>
      <c r="V32" s="35"/>
      <c r="W32" s="32" t="str">
        <f t="shared" si="34"/>
        <v/>
      </c>
      <c r="X32" s="33"/>
      <c r="Y32" s="32" t="str">
        <f t="shared" si="35"/>
        <v/>
      </c>
      <c r="Z32" s="33"/>
      <c r="AA32" s="34"/>
      <c r="AB32" s="35"/>
      <c r="AC32" s="32" t="str">
        <f t="shared" si="36"/>
        <v/>
      </c>
      <c r="AD32" s="33"/>
      <c r="AE32" s="32" t="str">
        <f t="shared" si="37"/>
        <v/>
      </c>
      <c r="AF32" s="33"/>
      <c r="AG32" s="36"/>
      <c r="AH32" s="35"/>
      <c r="AI32" s="32" t="str">
        <f t="shared" si="38"/>
        <v/>
      </c>
      <c r="AJ32" s="33"/>
      <c r="AK32" s="32" t="str">
        <f t="shared" si="39"/>
        <v/>
      </c>
      <c r="AL32" s="33"/>
      <c r="AM32" s="36"/>
      <c r="AN32" s="35"/>
      <c r="AO32" s="32" t="str">
        <f t="shared" si="40"/>
        <v/>
      </c>
      <c r="AP32" s="33"/>
      <c r="AQ32" s="32" t="str">
        <f t="shared" si="41"/>
        <v/>
      </c>
      <c r="AR32" s="33"/>
      <c r="AS32" s="36"/>
      <c r="AT32" s="35"/>
      <c r="AU32" s="32" t="str">
        <f t="shared" si="42"/>
        <v/>
      </c>
      <c r="AV32" s="33"/>
      <c r="AW32" s="32" t="str">
        <f t="shared" si="43"/>
        <v/>
      </c>
      <c r="AX32" s="33"/>
      <c r="AY32" s="36"/>
      <c r="AZ32" s="37">
        <f t="shared" si="44"/>
        <v>2</v>
      </c>
      <c r="BA32" s="32">
        <f t="shared" si="45"/>
        <v>30</v>
      </c>
      <c r="BB32" s="38" t="str">
        <f t="shared" si="46"/>
        <v/>
      </c>
      <c r="BC32" s="32" t="str">
        <f t="shared" si="47"/>
        <v/>
      </c>
      <c r="BD32" s="38">
        <f t="shared" si="48"/>
        <v>2</v>
      </c>
      <c r="BE32" s="39">
        <f t="shared" si="49"/>
        <v>2</v>
      </c>
      <c r="BF32" s="430" t="s">
        <v>87</v>
      </c>
      <c r="BG32" s="43" t="s">
        <v>88</v>
      </c>
    </row>
    <row r="33" spans="1:59" s="40" customFormat="1" ht="16.149999999999999" customHeight="1" x14ac:dyDescent="0.2">
      <c r="A33" s="41" t="s">
        <v>89</v>
      </c>
      <c r="B33" s="29" t="s">
        <v>29</v>
      </c>
      <c r="C33" s="30" t="s">
        <v>90</v>
      </c>
      <c r="D33" s="31"/>
      <c r="E33" s="32" t="str">
        <f t="shared" si="28"/>
        <v/>
      </c>
      <c r="F33" s="33"/>
      <c r="G33" s="32" t="str">
        <f>IF(F33*15=0,"",F33*15)</f>
        <v/>
      </c>
      <c r="H33" s="33"/>
      <c r="I33" s="34"/>
      <c r="J33" s="35"/>
      <c r="K33" s="32" t="str">
        <f t="shared" si="30"/>
        <v/>
      </c>
      <c r="L33" s="33"/>
      <c r="M33" s="32" t="str">
        <f t="shared" si="31"/>
        <v/>
      </c>
      <c r="N33" s="33"/>
      <c r="O33" s="34"/>
      <c r="P33" s="35">
        <v>1</v>
      </c>
      <c r="Q33" s="32">
        <f t="shared" si="32"/>
        <v>15</v>
      </c>
      <c r="R33" s="33"/>
      <c r="S33" s="32" t="str">
        <f t="shared" si="33"/>
        <v/>
      </c>
      <c r="T33" s="33">
        <v>2</v>
      </c>
      <c r="U33" s="34" t="s">
        <v>29</v>
      </c>
      <c r="V33" s="35"/>
      <c r="W33" s="32" t="str">
        <f t="shared" si="34"/>
        <v/>
      </c>
      <c r="X33" s="33"/>
      <c r="Y33" s="32" t="str">
        <f t="shared" si="35"/>
        <v/>
      </c>
      <c r="Z33" s="33"/>
      <c r="AA33" s="34"/>
      <c r="AB33" s="35"/>
      <c r="AC33" s="32" t="str">
        <f t="shared" si="36"/>
        <v/>
      </c>
      <c r="AD33" s="33"/>
      <c r="AE33" s="32" t="str">
        <f t="shared" si="37"/>
        <v/>
      </c>
      <c r="AF33" s="33"/>
      <c r="AG33" s="36"/>
      <c r="AH33" s="35"/>
      <c r="AI33" s="32" t="str">
        <f t="shared" si="38"/>
        <v/>
      </c>
      <c r="AJ33" s="33"/>
      <c r="AK33" s="32" t="str">
        <f t="shared" si="39"/>
        <v/>
      </c>
      <c r="AL33" s="33"/>
      <c r="AM33" s="36"/>
      <c r="AN33" s="35"/>
      <c r="AO33" s="32" t="str">
        <f t="shared" si="40"/>
        <v/>
      </c>
      <c r="AP33" s="33"/>
      <c r="AQ33" s="32" t="str">
        <f t="shared" si="41"/>
        <v/>
      </c>
      <c r="AR33" s="33"/>
      <c r="AS33" s="36"/>
      <c r="AT33" s="35"/>
      <c r="AU33" s="32" t="str">
        <f t="shared" si="42"/>
        <v/>
      </c>
      <c r="AV33" s="33"/>
      <c r="AW33" s="32" t="str">
        <f t="shared" si="43"/>
        <v/>
      </c>
      <c r="AX33" s="33"/>
      <c r="AY33" s="36"/>
      <c r="AZ33" s="37">
        <f t="shared" si="44"/>
        <v>1</v>
      </c>
      <c r="BA33" s="32">
        <f t="shared" si="45"/>
        <v>15</v>
      </c>
      <c r="BB33" s="38" t="str">
        <f t="shared" si="46"/>
        <v/>
      </c>
      <c r="BC33" s="32" t="str">
        <f t="shared" si="47"/>
        <v/>
      </c>
      <c r="BD33" s="38">
        <f t="shared" si="48"/>
        <v>2</v>
      </c>
      <c r="BE33" s="39">
        <f t="shared" si="49"/>
        <v>1</v>
      </c>
      <c r="BF33" s="429" t="s">
        <v>91</v>
      </c>
      <c r="BG33" s="278" t="s">
        <v>92</v>
      </c>
    </row>
    <row r="34" spans="1:59" s="40" customFormat="1" ht="16.149999999999999" customHeight="1" x14ac:dyDescent="0.2">
      <c r="A34" s="41" t="s">
        <v>93</v>
      </c>
      <c r="B34" s="29" t="s">
        <v>29</v>
      </c>
      <c r="C34" s="30" t="s">
        <v>94</v>
      </c>
      <c r="D34" s="31"/>
      <c r="E34" s="32" t="str">
        <f t="shared" si="28"/>
        <v/>
      </c>
      <c r="F34" s="33"/>
      <c r="G34" s="32" t="str">
        <f t="shared" si="29"/>
        <v/>
      </c>
      <c r="H34" s="33"/>
      <c r="I34" s="34"/>
      <c r="J34" s="35"/>
      <c r="K34" s="32" t="str">
        <f t="shared" si="30"/>
        <v/>
      </c>
      <c r="L34" s="33"/>
      <c r="M34" s="32" t="str">
        <f t="shared" si="31"/>
        <v/>
      </c>
      <c r="N34" s="33"/>
      <c r="O34" s="34"/>
      <c r="P34" s="35">
        <v>2</v>
      </c>
      <c r="Q34" s="32">
        <f t="shared" si="32"/>
        <v>30</v>
      </c>
      <c r="R34" s="33"/>
      <c r="S34" s="32" t="str">
        <f t="shared" si="33"/>
        <v/>
      </c>
      <c r="T34" s="33">
        <v>2</v>
      </c>
      <c r="U34" s="34" t="s">
        <v>36</v>
      </c>
      <c r="V34" s="35"/>
      <c r="W34" s="32" t="str">
        <f t="shared" si="34"/>
        <v/>
      </c>
      <c r="X34" s="33"/>
      <c r="Y34" s="32" t="str">
        <f t="shared" si="35"/>
        <v/>
      </c>
      <c r="Z34" s="33"/>
      <c r="AA34" s="34"/>
      <c r="AB34" s="35"/>
      <c r="AC34" s="32" t="str">
        <f t="shared" si="36"/>
        <v/>
      </c>
      <c r="AD34" s="33"/>
      <c r="AE34" s="32" t="str">
        <f t="shared" si="37"/>
        <v/>
      </c>
      <c r="AF34" s="33"/>
      <c r="AG34" s="36"/>
      <c r="AH34" s="35"/>
      <c r="AI34" s="32" t="str">
        <f t="shared" si="38"/>
        <v/>
      </c>
      <c r="AJ34" s="33"/>
      <c r="AK34" s="32" t="str">
        <f t="shared" si="39"/>
        <v/>
      </c>
      <c r="AL34" s="33"/>
      <c r="AM34" s="36"/>
      <c r="AN34" s="35"/>
      <c r="AO34" s="32" t="str">
        <f t="shared" si="40"/>
        <v/>
      </c>
      <c r="AP34" s="33"/>
      <c r="AQ34" s="32" t="str">
        <f t="shared" si="41"/>
        <v/>
      </c>
      <c r="AR34" s="33"/>
      <c r="AS34" s="36"/>
      <c r="AT34" s="35"/>
      <c r="AU34" s="32" t="str">
        <f t="shared" si="42"/>
        <v/>
      </c>
      <c r="AV34" s="33"/>
      <c r="AW34" s="32" t="str">
        <f t="shared" si="43"/>
        <v/>
      </c>
      <c r="AX34" s="33"/>
      <c r="AY34" s="36"/>
      <c r="AZ34" s="37">
        <f t="shared" si="44"/>
        <v>2</v>
      </c>
      <c r="BA34" s="32">
        <f t="shared" si="45"/>
        <v>30</v>
      </c>
      <c r="BB34" s="38" t="str">
        <f t="shared" si="46"/>
        <v/>
      </c>
      <c r="BC34" s="32" t="str">
        <f t="shared" si="47"/>
        <v/>
      </c>
      <c r="BD34" s="38">
        <f t="shared" si="48"/>
        <v>2</v>
      </c>
      <c r="BE34" s="39">
        <f t="shared" si="49"/>
        <v>2</v>
      </c>
      <c r="BF34" s="429" t="s">
        <v>95</v>
      </c>
      <c r="BG34" s="278" t="s">
        <v>96</v>
      </c>
    </row>
    <row r="35" spans="1:59" s="40" customFormat="1" ht="16.149999999999999" customHeight="1" x14ac:dyDescent="0.2">
      <c r="A35" s="41" t="s">
        <v>97</v>
      </c>
      <c r="B35" s="29" t="s">
        <v>29</v>
      </c>
      <c r="C35" s="30" t="s">
        <v>98</v>
      </c>
      <c r="D35" s="31"/>
      <c r="E35" s="32" t="str">
        <f t="shared" si="28"/>
        <v/>
      </c>
      <c r="F35" s="33"/>
      <c r="G35" s="32" t="str">
        <f t="shared" si="29"/>
        <v/>
      </c>
      <c r="H35" s="33"/>
      <c r="I35" s="34"/>
      <c r="J35" s="35"/>
      <c r="K35" s="32" t="str">
        <f t="shared" si="30"/>
        <v/>
      </c>
      <c r="L35" s="33"/>
      <c r="M35" s="32" t="str">
        <f t="shared" si="31"/>
        <v/>
      </c>
      <c r="N35" s="33"/>
      <c r="O35" s="34"/>
      <c r="P35" s="35">
        <v>2</v>
      </c>
      <c r="Q35" s="32">
        <f t="shared" si="32"/>
        <v>30</v>
      </c>
      <c r="R35" s="33"/>
      <c r="S35" s="32" t="str">
        <f t="shared" si="33"/>
        <v/>
      </c>
      <c r="T35" s="33">
        <v>2</v>
      </c>
      <c r="U35" s="34" t="s">
        <v>29</v>
      </c>
      <c r="V35" s="35"/>
      <c r="W35" s="32" t="str">
        <f t="shared" si="34"/>
        <v/>
      </c>
      <c r="X35" s="33"/>
      <c r="Y35" s="32" t="str">
        <f t="shared" si="35"/>
        <v/>
      </c>
      <c r="Z35" s="33"/>
      <c r="AA35" s="34"/>
      <c r="AB35" s="35"/>
      <c r="AC35" s="32" t="str">
        <f t="shared" si="36"/>
        <v/>
      </c>
      <c r="AD35" s="33"/>
      <c r="AE35" s="32" t="str">
        <f t="shared" si="37"/>
        <v/>
      </c>
      <c r="AF35" s="33"/>
      <c r="AG35" s="36"/>
      <c r="AH35" s="35"/>
      <c r="AI35" s="32" t="str">
        <f t="shared" si="38"/>
        <v/>
      </c>
      <c r="AJ35" s="33"/>
      <c r="AK35" s="32" t="str">
        <f t="shared" si="39"/>
        <v/>
      </c>
      <c r="AL35" s="33"/>
      <c r="AM35" s="36"/>
      <c r="AN35" s="35"/>
      <c r="AO35" s="32" t="str">
        <f t="shared" si="40"/>
        <v/>
      </c>
      <c r="AP35" s="33"/>
      <c r="AQ35" s="32" t="str">
        <f t="shared" si="41"/>
        <v/>
      </c>
      <c r="AR35" s="33"/>
      <c r="AS35" s="36"/>
      <c r="AT35" s="35"/>
      <c r="AU35" s="32" t="str">
        <f t="shared" si="42"/>
        <v/>
      </c>
      <c r="AV35" s="33"/>
      <c r="AW35" s="32" t="str">
        <f t="shared" si="43"/>
        <v/>
      </c>
      <c r="AX35" s="33"/>
      <c r="AY35" s="36"/>
      <c r="AZ35" s="37">
        <f t="shared" si="44"/>
        <v>2</v>
      </c>
      <c r="BA35" s="32">
        <f t="shared" si="45"/>
        <v>30</v>
      </c>
      <c r="BB35" s="38" t="str">
        <f t="shared" si="46"/>
        <v/>
      </c>
      <c r="BC35" s="32" t="str">
        <f t="shared" si="47"/>
        <v/>
      </c>
      <c r="BD35" s="38">
        <f t="shared" si="48"/>
        <v>2</v>
      </c>
      <c r="BE35" s="39">
        <f t="shared" si="49"/>
        <v>2</v>
      </c>
      <c r="BF35" s="429" t="s">
        <v>99</v>
      </c>
      <c r="BG35" s="290" t="s">
        <v>100</v>
      </c>
    </row>
    <row r="36" spans="1:59" s="40" customFormat="1" ht="16.149999999999999" customHeight="1" x14ac:dyDescent="0.2">
      <c r="A36" s="41" t="s">
        <v>101</v>
      </c>
      <c r="B36" s="29" t="s">
        <v>29</v>
      </c>
      <c r="C36" s="30" t="s">
        <v>102</v>
      </c>
      <c r="D36" s="31"/>
      <c r="E36" s="32" t="str">
        <f t="shared" si="28"/>
        <v/>
      </c>
      <c r="F36" s="33"/>
      <c r="G36" s="32" t="str">
        <f t="shared" si="29"/>
        <v/>
      </c>
      <c r="H36" s="33"/>
      <c r="I36" s="34"/>
      <c r="J36" s="35"/>
      <c r="K36" s="32" t="str">
        <f t="shared" si="30"/>
        <v/>
      </c>
      <c r="L36" s="33"/>
      <c r="M36" s="32" t="str">
        <f t="shared" si="31"/>
        <v/>
      </c>
      <c r="N36" s="33"/>
      <c r="O36" s="34"/>
      <c r="P36" s="35">
        <v>1</v>
      </c>
      <c r="Q36" s="32">
        <f t="shared" si="32"/>
        <v>15</v>
      </c>
      <c r="R36" s="33"/>
      <c r="S36" s="32" t="str">
        <f t="shared" si="33"/>
        <v/>
      </c>
      <c r="T36" s="33">
        <v>2</v>
      </c>
      <c r="U36" s="34" t="s">
        <v>29</v>
      </c>
      <c r="V36" s="35"/>
      <c r="W36" s="32" t="str">
        <f>IF(V36*15=0,"",V36*15)</f>
        <v/>
      </c>
      <c r="X36" s="33"/>
      <c r="Y36" s="32" t="str">
        <f t="shared" si="35"/>
        <v/>
      </c>
      <c r="Z36" s="33"/>
      <c r="AA36" s="34"/>
      <c r="AB36" s="35"/>
      <c r="AC36" s="32" t="str">
        <f t="shared" si="36"/>
        <v/>
      </c>
      <c r="AD36" s="33"/>
      <c r="AE36" s="32" t="str">
        <f t="shared" si="37"/>
        <v/>
      </c>
      <c r="AF36" s="33"/>
      <c r="AG36" s="36"/>
      <c r="AH36" s="35"/>
      <c r="AI36" s="32" t="str">
        <f t="shared" si="38"/>
        <v/>
      </c>
      <c r="AJ36" s="33"/>
      <c r="AK36" s="32" t="str">
        <f t="shared" si="39"/>
        <v/>
      </c>
      <c r="AL36" s="33"/>
      <c r="AM36" s="36"/>
      <c r="AN36" s="35"/>
      <c r="AO36" s="32" t="str">
        <f t="shared" si="40"/>
        <v/>
      </c>
      <c r="AP36" s="33"/>
      <c r="AQ36" s="32" t="str">
        <f t="shared" si="41"/>
        <v/>
      </c>
      <c r="AR36" s="33"/>
      <c r="AS36" s="36"/>
      <c r="AT36" s="35"/>
      <c r="AU36" s="32" t="str">
        <f t="shared" si="42"/>
        <v/>
      </c>
      <c r="AV36" s="33"/>
      <c r="AW36" s="32" t="str">
        <f t="shared" si="43"/>
        <v/>
      </c>
      <c r="AX36" s="33"/>
      <c r="AY36" s="36"/>
      <c r="AZ36" s="37">
        <f t="shared" si="44"/>
        <v>1</v>
      </c>
      <c r="BA36" s="32">
        <f t="shared" si="45"/>
        <v>15</v>
      </c>
      <c r="BB36" s="38" t="str">
        <f t="shared" si="46"/>
        <v/>
      </c>
      <c r="BC36" s="32" t="str">
        <f t="shared" si="47"/>
        <v/>
      </c>
      <c r="BD36" s="38">
        <f t="shared" si="48"/>
        <v>2</v>
      </c>
      <c r="BE36" s="39">
        <f t="shared" si="49"/>
        <v>1</v>
      </c>
      <c r="BF36" s="429" t="s">
        <v>103</v>
      </c>
      <c r="BG36" s="278" t="s">
        <v>104</v>
      </c>
    </row>
    <row r="37" spans="1:59" s="40" customFormat="1" ht="16.149999999999999" customHeight="1" x14ac:dyDescent="0.2">
      <c r="A37" s="41" t="s">
        <v>105</v>
      </c>
      <c r="B37" s="29" t="s">
        <v>29</v>
      </c>
      <c r="C37" s="30" t="s">
        <v>106</v>
      </c>
      <c r="D37" s="31"/>
      <c r="E37" s="32" t="str">
        <f t="shared" si="28"/>
        <v/>
      </c>
      <c r="F37" s="33"/>
      <c r="G37" s="32" t="str">
        <f t="shared" si="29"/>
        <v/>
      </c>
      <c r="H37" s="33"/>
      <c r="I37" s="44"/>
      <c r="J37" s="35"/>
      <c r="K37" s="32" t="str">
        <f t="shared" si="30"/>
        <v/>
      </c>
      <c r="L37" s="33"/>
      <c r="M37" s="32" t="str">
        <f t="shared" si="31"/>
        <v/>
      </c>
      <c r="N37" s="33"/>
      <c r="O37" s="44"/>
      <c r="P37" s="35"/>
      <c r="Q37" s="32" t="str">
        <f t="shared" si="32"/>
        <v/>
      </c>
      <c r="R37" s="33"/>
      <c r="S37" s="32" t="str">
        <f t="shared" si="33"/>
        <v/>
      </c>
      <c r="T37" s="33"/>
      <c r="U37" s="44"/>
      <c r="V37" s="35">
        <v>1</v>
      </c>
      <c r="W37" s="32">
        <f t="shared" si="34"/>
        <v>15</v>
      </c>
      <c r="X37" s="33">
        <v>1</v>
      </c>
      <c r="Y37" s="32">
        <f t="shared" si="35"/>
        <v>15</v>
      </c>
      <c r="Z37" s="33">
        <v>2</v>
      </c>
      <c r="AA37" s="44" t="s">
        <v>43</v>
      </c>
      <c r="AB37" s="45"/>
      <c r="AC37" s="46" t="str">
        <f t="shared" si="36"/>
        <v/>
      </c>
      <c r="AD37" s="47"/>
      <c r="AE37" s="46" t="str">
        <f t="shared" si="37"/>
        <v/>
      </c>
      <c r="AF37" s="47"/>
      <c r="AG37" s="48"/>
      <c r="AH37" s="45"/>
      <c r="AI37" s="46" t="str">
        <f t="shared" si="38"/>
        <v/>
      </c>
      <c r="AJ37" s="47"/>
      <c r="AK37" s="46" t="str">
        <f t="shared" si="39"/>
        <v/>
      </c>
      <c r="AL37" s="47"/>
      <c r="AM37" s="48"/>
      <c r="AN37" s="45"/>
      <c r="AO37" s="46" t="str">
        <f t="shared" si="40"/>
        <v/>
      </c>
      <c r="AP37" s="47"/>
      <c r="AQ37" s="46" t="str">
        <f t="shared" si="41"/>
        <v/>
      </c>
      <c r="AR37" s="47"/>
      <c r="AS37" s="48"/>
      <c r="AT37" s="45"/>
      <c r="AU37" s="46" t="str">
        <f t="shared" si="42"/>
        <v/>
      </c>
      <c r="AV37" s="47"/>
      <c r="AW37" s="46" t="str">
        <f t="shared" si="43"/>
        <v/>
      </c>
      <c r="AX37" s="47"/>
      <c r="AY37" s="48"/>
      <c r="AZ37" s="37">
        <f t="shared" si="44"/>
        <v>1</v>
      </c>
      <c r="BA37" s="32">
        <f t="shared" si="45"/>
        <v>15</v>
      </c>
      <c r="BB37" s="38">
        <f t="shared" si="46"/>
        <v>1</v>
      </c>
      <c r="BC37" s="32">
        <f t="shared" si="47"/>
        <v>15</v>
      </c>
      <c r="BD37" s="38">
        <f t="shared" si="48"/>
        <v>2</v>
      </c>
      <c r="BE37" s="49">
        <f t="shared" si="49"/>
        <v>2</v>
      </c>
      <c r="BF37" s="429" t="s">
        <v>66</v>
      </c>
      <c r="BG37" s="278" t="s">
        <v>107</v>
      </c>
    </row>
    <row r="38" spans="1:59" s="395" customFormat="1" ht="16.149999999999999" customHeight="1" x14ac:dyDescent="0.2">
      <c r="A38" s="385"/>
      <c r="B38" s="386"/>
      <c r="C38" s="387" t="s">
        <v>108</v>
      </c>
      <c r="D38" s="388">
        <f>IF(SUM(D23:D37)=0,"",SUM(D23:D37))</f>
        <v>7</v>
      </c>
      <c r="E38" s="389">
        <f>IF(SUM(D23:D37)*15=0,"",SUM(D23:D37)*15)</f>
        <v>105</v>
      </c>
      <c r="F38" s="389" t="str">
        <f>IF(SUM(F23:F37)=0,"",SUM(F23:F37))</f>
        <v/>
      </c>
      <c r="G38" s="389">
        <f>SUM(G23:G37)</f>
        <v>0</v>
      </c>
      <c r="H38" s="250">
        <f>IF(SUM(H23:H37)=0,"",SUM(H23:H37))</f>
        <v>6</v>
      </c>
      <c r="I38" s="390">
        <f>IF(SUM(D23:D37)+SUM(F23:F37)=0,"",SUM(D23:D37)+SUM(F23:F37))</f>
        <v>7</v>
      </c>
      <c r="J38" s="388">
        <f>IF(SUM(J23:J37)=0,"",SUM(J23:J37))</f>
        <v>12</v>
      </c>
      <c r="K38" s="389">
        <f>IF(SUM(J23:J37)*15=0,"",SUM(J23:J37)*15)</f>
        <v>180</v>
      </c>
      <c r="L38" s="389" t="str">
        <f>IF(SUM(L23:L37)=0,"",SUM(L23:L37))</f>
        <v/>
      </c>
      <c r="M38" s="389" t="str">
        <f>IF(SUM(L23:L37)*15=0,"",SUM(L23:L37)*15)</f>
        <v/>
      </c>
      <c r="N38" s="250">
        <f>IF(SUM(N23:N37)=0,"",SUM(N23:N37))</f>
        <v>12</v>
      </c>
      <c r="O38" s="390">
        <f>IF(SUM(J23:J37)+SUM(L23:L37)=0,"",SUM(J23:J37)+SUM(L23:L37))</f>
        <v>12</v>
      </c>
      <c r="P38" s="388">
        <f>IF(SUM(P23:P37)=0,"",SUM(P23:P37))</f>
        <v>8</v>
      </c>
      <c r="Q38" s="389">
        <f>IF(SUM(P23:P37)*15=0,"",SUM(P23:P37)*15)</f>
        <v>120</v>
      </c>
      <c r="R38" s="389" t="str">
        <f>IF(SUM(R23:R37)=0,"",SUM(R23:R37))</f>
        <v/>
      </c>
      <c r="S38" s="389" t="str">
        <f>IF(SUM(R23:R37)*15=0,"",SUM(R23:R37)*15)</f>
        <v/>
      </c>
      <c r="T38" s="250">
        <f>IF(SUM(T23:T37)=0,"",SUM(T23:T37))</f>
        <v>10</v>
      </c>
      <c r="U38" s="390">
        <f>IF(SUM(P23:P37)+SUM(R23:R37)=0,"",SUM(P23:P37)+SUM(R23:R37))</f>
        <v>8</v>
      </c>
      <c r="V38" s="388">
        <f>IF(SUM(V23:V37)=0,"",SUM(V23:V37))</f>
        <v>1</v>
      </c>
      <c r="W38" s="389">
        <f>IF(SUM(V23:V37)*15=0,"",SUM(V23:V37)*15)</f>
        <v>15</v>
      </c>
      <c r="X38" s="389">
        <f>IF(SUM(X23:X37)=0,"",SUM(X23:X37))</f>
        <v>1</v>
      </c>
      <c r="Y38" s="389">
        <f>IF(SUM(X23:X37)*15=0,"",SUM(X23:X37)*15)</f>
        <v>15</v>
      </c>
      <c r="Z38" s="250">
        <f>IF(SUM(Z23:Z37)=0,"",SUM(Z23:Z37))</f>
        <v>2</v>
      </c>
      <c r="AA38" s="390">
        <f>IF(SUM(V23:V37)+SUM(X23:X37)=0,"",SUM(V23:V37)+SUM(X23:X37))</f>
        <v>2</v>
      </c>
      <c r="AB38" s="388" t="str">
        <f>IF(SUM(AB23:AB37)=0,"",SUM(AB23:AB37))</f>
        <v/>
      </c>
      <c r="AC38" s="389" t="str">
        <f>IF(SUM(AB23:AB37)*15=0,"",SUM(AB23:AB37)*15)</f>
        <v/>
      </c>
      <c r="AD38" s="389" t="str">
        <f>IF(SUM(AD23:AD37)=0,"",SUM(AD23:AD37))</f>
        <v/>
      </c>
      <c r="AE38" s="389" t="str">
        <f>IF(SUM(AD23:AD37)*15=0,"",SUM(AD23:AD37)*15)</f>
        <v/>
      </c>
      <c r="AF38" s="389" t="str">
        <f>IF(SUM(AF23:AF37)=0,"",SUM(AF23:AF37))</f>
        <v/>
      </c>
      <c r="AG38" s="391" t="str">
        <f>IF(SUM(AB23:AB37)+SUM(AD23:AD37)=0,"",SUM(AB23:AB37)+SUM(AD23:AD37))</f>
        <v/>
      </c>
      <c r="AH38" s="388" t="str">
        <f>IF(SUM(AH23:AH37)=0,"",SUM(AH23:AH37))</f>
        <v/>
      </c>
      <c r="AI38" s="389" t="str">
        <f>IF(SUM(AH23:AH37)*15=0,"",SUM(AH23:AH37)*15)</f>
        <v/>
      </c>
      <c r="AJ38" s="389" t="str">
        <f>IF(SUM(AJ23:AJ37)=0,"",SUM(AJ23:AJ37))</f>
        <v/>
      </c>
      <c r="AK38" s="389" t="str">
        <f>IF(SUM(AJ23:AJ37)*15=0,"",SUM(AJ23:AJ37)*15)</f>
        <v/>
      </c>
      <c r="AL38" s="389" t="str">
        <f>IF(SUM(AL23:AL37)=0,"",SUM(AL23:AL37))</f>
        <v/>
      </c>
      <c r="AM38" s="391" t="str">
        <f>IF(SUM(AH23:AH37)+SUM(AJ23:AJ37)=0,"",SUM(AH23:AH37)+SUM(AJ23:AJ37))</f>
        <v/>
      </c>
      <c r="AN38" s="388" t="str">
        <f>IF(SUM(AN23:AN37)=0,"",SUM(AN23:AN37))</f>
        <v/>
      </c>
      <c r="AO38" s="389" t="str">
        <f>IF(SUM(AN23:AN37)*15=0,"",SUM(AN23:AN37)*15)</f>
        <v/>
      </c>
      <c r="AP38" s="389" t="str">
        <f>IF(SUM(AP23:AP37)=0,"",SUM(AP23:AP37))</f>
        <v/>
      </c>
      <c r="AQ38" s="389" t="str">
        <f>IF(SUM(AP23:AP37)*15=0,"",SUM(AP23:AP37)*15)</f>
        <v/>
      </c>
      <c r="AR38" s="389" t="str">
        <f>IF(SUM(AR23:AR37)=0,"",SUM(AR23:AR37))</f>
        <v/>
      </c>
      <c r="AS38" s="391" t="str">
        <f>IF(SUM(AN23:AN37)+SUM(AP23:AP37)=0,"",SUM(AN23:AN37)+SUM(AP23:AP37))</f>
        <v/>
      </c>
      <c r="AT38" s="388" t="str">
        <f>IF(SUM(AT23:AT37)=0,"",SUM(AT23:AT37))</f>
        <v/>
      </c>
      <c r="AU38" s="389" t="str">
        <f>IF(SUM(AT23:AT37)*15=0,"",SUM(AT23:AT37)*15)</f>
        <v/>
      </c>
      <c r="AV38" s="389" t="str">
        <f>IF(SUM(AV23:AV37)=0,"",SUM(AV23:AV37))</f>
        <v/>
      </c>
      <c r="AW38" s="389" t="str">
        <f>IF(SUM(AV23:AV37)*15=0,"",SUM(AV23:AV37)*15)</f>
        <v/>
      </c>
      <c r="AX38" s="389" t="str">
        <f>IF(SUM(AX23:AX37)=0,"",SUM(AX23:AX37))</f>
        <v/>
      </c>
      <c r="AY38" s="391" t="str">
        <f>IF(SUM(AT23:AT37)+SUM(AV23:AV37)=0,"",SUM(AT23:AT37)+SUM(AV23:AV37))</f>
        <v/>
      </c>
      <c r="AZ38" s="392">
        <f>IF(SUM(AZ23:AZ37)=0,"",SUM(AZ23:AZ37))</f>
        <v>28</v>
      </c>
      <c r="BA38" s="389">
        <f>IF(SUM(AZ23:AZ37)*15=0,"",SUM(AZ23:AZ37)*15)</f>
        <v>420</v>
      </c>
      <c r="BB38" s="389">
        <f>IF(SUM(BB23:BB37)=0,"",SUM(BB23:BB37))</f>
        <v>1</v>
      </c>
      <c r="BC38" s="389">
        <f>IF(SUM(BB23:BB37)*15=0,"",SUM(BB23:BB37)*15)</f>
        <v>15</v>
      </c>
      <c r="BD38" s="250">
        <f>IF(SUM(BD23:BD37)=0,"",SUM(BD23:BD37))</f>
        <v>30</v>
      </c>
      <c r="BE38" s="393">
        <f>IF(SUM(AZ23:AZ37)+SUM(BB23:BB37)=0,"",SUM(AZ23:AZ37)+SUM(BB23:BB37))</f>
        <v>29</v>
      </c>
      <c r="BF38" s="431"/>
      <c r="BG38" s="394"/>
    </row>
    <row r="39" spans="1:59" s="289" customFormat="1" ht="16.149999999999999" customHeight="1" x14ac:dyDescent="0.2">
      <c r="A39" s="287" t="s">
        <v>109</v>
      </c>
      <c r="B39" s="288"/>
      <c r="C39" s="368" t="s">
        <v>110</v>
      </c>
      <c r="D39" s="728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9"/>
      <c r="Y39" s="729"/>
      <c r="Z39" s="729"/>
      <c r="AA39" s="729"/>
      <c r="AB39" s="729"/>
      <c r="AC39" s="729"/>
      <c r="AD39" s="729"/>
      <c r="AE39" s="729"/>
      <c r="AF39" s="729"/>
      <c r="AG39" s="729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5"/>
      <c r="BA39" s="26"/>
      <c r="BB39" s="26"/>
      <c r="BC39" s="26"/>
      <c r="BD39" s="26"/>
      <c r="BE39" s="27"/>
      <c r="BF39" s="425"/>
      <c r="BG39" s="3"/>
    </row>
    <row r="40" spans="1:59" s="40" customFormat="1" ht="16.149999999999999" customHeight="1" x14ac:dyDescent="0.2">
      <c r="A40" s="622" t="s">
        <v>380</v>
      </c>
      <c r="B40" s="29" t="s">
        <v>29</v>
      </c>
      <c r="C40" s="624" t="s">
        <v>111</v>
      </c>
      <c r="D40" s="31"/>
      <c r="E40" s="32" t="str">
        <f t="shared" ref="E40:E46" si="50">IF(D40*15=0,"",D40*15)</f>
        <v/>
      </c>
      <c r="F40" s="33"/>
      <c r="G40" s="32" t="str">
        <f t="shared" ref="G40:G46" si="51">IF(F40*15=0,"",F40*15)</f>
        <v/>
      </c>
      <c r="H40" s="33"/>
      <c r="I40" s="34"/>
      <c r="J40" s="35">
        <v>1</v>
      </c>
      <c r="K40" s="32">
        <f t="shared" ref="K40:K46" si="52">IF(J40*15=0,"",J40*15)</f>
        <v>15</v>
      </c>
      <c r="L40" s="52">
        <v>0</v>
      </c>
      <c r="M40" s="32" t="str">
        <f t="shared" ref="M40:M46" si="53">IF(L40*15=0,"",L40*15)</f>
        <v/>
      </c>
      <c r="N40" s="33">
        <v>2</v>
      </c>
      <c r="O40" s="34" t="s">
        <v>31</v>
      </c>
      <c r="P40" s="35"/>
      <c r="Q40" s="32" t="str">
        <f>IF(P40*15=0,"",P40*15)</f>
        <v/>
      </c>
      <c r="R40" s="33"/>
      <c r="S40" s="32" t="str">
        <f>IF(R40*15=0,"",R40*15)</f>
        <v/>
      </c>
      <c r="T40" s="33"/>
      <c r="U40" s="34"/>
      <c r="V40" s="35"/>
      <c r="W40" s="32" t="str">
        <f>IF(V40*15=0,"",V40*15)</f>
        <v/>
      </c>
      <c r="X40" s="33"/>
      <c r="Y40" s="32" t="str">
        <f>IF(X40*15=0,"",X40*15)</f>
        <v/>
      </c>
      <c r="Z40" s="33"/>
      <c r="AA40" s="34"/>
      <c r="AB40" s="35"/>
      <c r="AC40" s="32" t="str">
        <f>IF(AB40*15=0,"",AB40*15)</f>
        <v/>
      </c>
      <c r="AD40" s="33"/>
      <c r="AE40" s="32" t="str">
        <f>IF(AD40*15=0,"",AD40*15)</f>
        <v/>
      </c>
      <c r="AF40" s="33"/>
      <c r="AG40" s="36"/>
      <c r="AH40" s="35"/>
      <c r="AI40" s="32" t="str">
        <f>IF(AH40*15=0,"",AH40*15)</f>
        <v/>
      </c>
      <c r="AJ40" s="33"/>
      <c r="AK40" s="32" t="str">
        <f>IF(AJ40*15=0,"",AJ40*15)</f>
        <v/>
      </c>
      <c r="AL40" s="33"/>
      <c r="AM40" s="36"/>
      <c r="AN40" s="35"/>
      <c r="AO40" s="32" t="str">
        <f>IF(AN40*15=0,"",AN40*15)</f>
        <v/>
      </c>
      <c r="AP40" s="33"/>
      <c r="AQ40" s="32" t="str">
        <f>IF(AP40*15=0,"",AP40*15)</f>
        <v/>
      </c>
      <c r="AR40" s="33"/>
      <c r="AS40" s="36"/>
      <c r="AT40" s="35"/>
      <c r="AU40" s="32" t="str">
        <f>IF(AT40*15=0,"",AT40*15)</f>
        <v/>
      </c>
      <c r="AV40" s="33"/>
      <c r="AW40" s="32" t="str">
        <f>IF(AV40*15=0,"",AV40*15)</f>
        <v/>
      </c>
      <c r="AX40" s="33"/>
      <c r="AY40" s="36"/>
      <c r="AZ40" s="37">
        <f t="shared" ref="AZ40:AZ46" si="54">IF(D40+J40+P40+V40+AB40+AH40+AN40+AT40=0,"",D40+J40+P40+V40+AB40+AH40+AN40+AT40)</f>
        <v>1</v>
      </c>
      <c r="BA40" s="32">
        <f t="shared" ref="BA40:BA46" si="55">IF((D40+J40+P40+V40+AB40+AH40+AN40+AT40)*15=0,"",(D40+J40+P40+V40+AB40+AH40+AN40+AT40)*15)</f>
        <v>15</v>
      </c>
      <c r="BB40" s="38" t="str">
        <f t="shared" ref="BB40:BB46" si="56">IF(F40+L40+R40+X40+AD40+AJ40+AP40+AV40=0,"",F40+L40+R40+X40+AD40+AJ40+AP40+AV40)</f>
        <v/>
      </c>
      <c r="BC40" s="32" t="str">
        <f t="shared" ref="BC40:BC46" si="57">IF((F40+L40+R40+X40+AD40+AJ40+AP40+AV40)*15=0,"",(F40+L40+R40+X40+AD40+AJ40+AP40+AV40)*15)</f>
        <v/>
      </c>
      <c r="BD40" s="38">
        <f>IF(H40+N40+T40+Z40+AF40+AL40+AR40+AX40=0,"",H40+N40+T40+Z40+AF40+AL40+AR40+AX40)</f>
        <v>2</v>
      </c>
      <c r="BE40" s="39">
        <f t="shared" ref="BE40:BE46" si="58">IF((D40+J40+P40+V40+AB40+F40+L40+R40+X40+AD40+AH40+AN40+AT40+AF40+AP40+AV40)=0,"",(D40+J40+P40+V40+AB40+F40+L40+R40+X40+AD40+AH40+AN40+AT40+AJ40+AP40+AV40))</f>
        <v>1</v>
      </c>
      <c r="BF40" s="430" t="s">
        <v>112</v>
      </c>
      <c r="BG40" s="43" t="s">
        <v>113</v>
      </c>
    </row>
    <row r="41" spans="1:59" s="40" customFormat="1" ht="16.149999999999999" customHeight="1" x14ac:dyDescent="0.2">
      <c r="A41" s="41" t="s">
        <v>381</v>
      </c>
      <c r="B41" s="29" t="s">
        <v>29</v>
      </c>
      <c r="C41" s="30" t="s">
        <v>114</v>
      </c>
      <c r="D41" s="50"/>
      <c r="E41" s="51" t="str">
        <f t="shared" si="50"/>
        <v/>
      </c>
      <c r="F41" s="52"/>
      <c r="G41" s="51" t="str">
        <f t="shared" si="51"/>
        <v/>
      </c>
      <c r="H41" s="52"/>
      <c r="I41" s="53"/>
      <c r="J41" s="35">
        <v>1</v>
      </c>
      <c r="K41" s="63">
        <f t="shared" si="52"/>
        <v>15</v>
      </c>
      <c r="L41" s="62"/>
      <c r="M41" s="32" t="str">
        <f t="shared" si="53"/>
        <v/>
      </c>
      <c r="N41" s="33">
        <v>2</v>
      </c>
      <c r="O41" s="34" t="s">
        <v>31</v>
      </c>
      <c r="P41" s="54"/>
      <c r="Q41" s="51"/>
      <c r="R41" s="52"/>
      <c r="S41" s="51"/>
      <c r="T41" s="52"/>
      <c r="U41" s="53"/>
      <c r="V41" s="35"/>
      <c r="W41" s="32" t="str">
        <f>IF(V41*15=0,"",V41*15)</f>
        <v/>
      </c>
      <c r="X41" s="33"/>
      <c r="Y41" s="32" t="str">
        <f>IF(X41*15=0,"",X41*15)</f>
        <v/>
      </c>
      <c r="Z41" s="33"/>
      <c r="AA41" s="34"/>
      <c r="AB41" s="35"/>
      <c r="AC41" s="32" t="str">
        <f>IF(AB41*15=0,"",AB41*15)</f>
        <v/>
      </c>
      <c r="AD41" s="33"/>
      <c r="AE41" s="32" t="str">
        <f>IF(AD41*15=0,"",AD41*15)</f>
        <v/>
      </c>
      <c r="AF41" s="33"/>
      <c r="AG41" s="36"/>
      <c r="AH41" s="35"/>
      <c r="AI41" s="32" t="str">
        <f>IF(AH41*15=0,"",AH41*15)</f>
        <v/>
      </c>
      <c r="AJ41" s="33"/>
      <c r="AK41" s="32" t="str">
        <f>IF(AJ41*15=0,"",AJ41*15)</f>
        <v/>
      </c>
      <c r="AL41" s="33"/>
      <c r="AM41" s="36"/>
      <c r="AN41" s="35"/>
      <c r="AO41" s="32" t="str">
        <f>IF(AN41*15=0,"",AN41*15)</f>
        <v/>
      </c>
      <c r="AP41" s="33"/>
      <c r="AQ41" s="32" t="str">
        <f>IF(AP41*15=0,"",AP41*15)</f>
        <v/>
      </c>
      <c r="AR41" s="33"/>
      <c r="AS41" s="36"/>
      <c r="AT41" s="35"/>
      <c r="AU41" s="32" t="str">
        <f>IF(AT41*15=0,"",AT41*15)</f>
        <v/>
      </c>
      <c r="AV41" s="33"/>
      <c r="AW41" s="32" t="str">
        <f>IF(AV41*15=0,"",AV41*15)</f>
        <v/>
      </c>
      <c r="AX41" s="33"/>
      <c r="AY41" s="36"/>
      <c r="AZ41" s="37">
        <f t="shared" si="54"/>
        <v>1</v>
      </c>
      <c r="BA41" s="32">
        <f t="shared" si="55"/>
        <v>15</v>
      </c>
      <c r="BB41" s="38" t="str">
        <f t="shared" si="56"/>
        <v/>
      </c>
      <c r="BC41" s="32" t="str">
        <f t="shared" si="57"/>
        <v/>
      </c>
      <c r="BD41" s="38">
        <f t="shared" ref="BD41:BD46" si="59">IF(H41+N41+T41+Z41+AF41+AL41+AR41+AX41=0,"",H41+N41+T41+Z41+AF41+AL41+AR41+AX41)</f>
        <v>2</v>
      </c>
      <c r="BE41" s="39">
        <f t="shared" si="58"/>
        <v>1</v>
      </c>
      <c r="BF41" s="432" t="s">
        <v>275</v>
      </c>
      <c r="BG41" s="57" t="s">
        <v>277</v>
      </c>
    </row>
    <row r="42" spans="1:59" s="40" customFormat="1" ht="16.149999999999999" customHeight="1" x14ac:dyDescent="0.2">
      <c r="A42" s="622" t="s">
        <v>115</v>
      </c>
      <c r="B42" s="29" t="s">
        <v>29</v>
      </c>
      <c r="C42" s="604" t="s">
        <v>116</v>
      </c>
      <c r="D42" s="31"/>
      <c r="E42" s="32" t="str">
        <f t="shared" si="50"/>
        <v/>
      </c>
      <c r="F42" s="33"/>
      <c r="G42" s="32" t="str">
        <f t="shared" si="51"/>
        <v/>
      </c>
      <c r="H42" s="33"/>
      <c r="I42" s="34"/>
      <c r="J42" s="35">
        <v>1</v>
      </c>
      <c r="K42" s="32">
        <f t="shared" si="52"/>
        <v>15</v>
      </c>
      <c r="L42" s="341">
        <v>0</v>
      </c>
      <c r="M42" s="32" t="str">
        <f t="shared" si="53"/>
        <v/>
      </c>
      <c r="N42" s="33">
        <v>2</v>
      </c>
      <c r="O42" s="34" t="s">
        <v>43</v>
      </c>
      <c r="P42" s="35"/>
      <c r="Q42" s="32" t="str">
        <f>IF(P42*15=0,"",P42*15)</f>
        <v/>
      </c>
      <c r="R42" s="33"/>
      <c r="S42" s="32" t="str">
        <f>IF(R42*15=0,"",R42*15)</f>
        <v/>
      </c>
      <c r="T42" s="33"/>
      <c r="U42" s="34"/>
      <c r="V42" s="35"/>
      <c r="W42" s="32" t="str">
        <f>IF(V42*15=0,"",V42*15)</f>
        <v/>
      </c>
      <c r="X42" s="33"/>
      <c r="Y42" s="32" t="str">
        <f>IF(X42*15=0,"",X42*15)</f>
        <v/>
      </c>
      <c r="Z42" s="33"/>
      <c r="AA42" s="34"/>
      <c r="AB42" s="35"/>
      <c r="AC42" s="32" t="str">
        <f>IF(AB42*15=0,"",AB42*15)</f>
        <v/>
      </c>
      <c r="AD42" s="33"/>
      <c r="AE42" s="32" t="str">
        <f>IF(AD42*15=0,"",AD42*15)</f>
        <v/>
      </c>
      <c r="AF42" s="33"/>
      <c r="AG42" s="36"/>
      <c r="AH42" s="35"/>
      <c r="AI42" s="32" t="str">
        <f>IF(AH42*15=0,"",AH42*15)</f>
        <v/>
      </c>
      <c r="AJ42" s="33"/>
      <c r="AK42" s="32" t="str">
        <f>IF(AJ42*15=0,"",AJ42*15)</f>
        <v/>
      </c>
      <c r="AL42" s="33"/>
      <c r="AM42" s="36"/>
      <c r="AN42" s="35"/>
      <c r="AO42" s="32" t="str">
        <f>IF(AN42*15=0,"",AN42*15)</f>
        <v/>
      </c>
      <c r="AP42" s="33"/>
      <c r="AQ42" s="32" t="str">
        <f>IF(AP42*15=0,"",AP42*15)</f>
        <v/>
      </c>
      <c r="AR42" s="33"/>
      <c r="AS42" s="36"/>
      <c r="AT42" s="35"/>
      <c r="AU42" s="32" t="str">
        <f>IF(AT42*15=0,"",AT42*15)</f>
        <v/>
      </c>
      <c r="AV42" s="33"/>
      <c r="AW42" s="32" t="str">
        <f>IF(AV42*15=0,"",AV42*15)</f>
        <v/>
      </c>
      <c r="AX42" s="33"/>
      <c r="AY42" s="36"/>
      <c r="AZ42" s="37">
        <f t="shared" si="54"/>
        <v>1</v>
      </c>
      <c r="BA42" s="32">
        <f t="shared" si="55"/>
        <v>15</v>
      </c>
      <c r="BB42" s="38" t="str">
        <f t="shared" si="56"/>
        <v/>
      </c>
      <c r="BC42" s="32" t="str">
        <f t="shared" si="57"/>
        <v/>
      </c>
      <c r="BD42" s="38">
        <f t="shared" si="59"/>
        <v>2</v>
      </c>
      <c r="BE42" s="39">
        <f t="shared" si="58"/>
        <v>1</v>
      </c>
      <c r="BF42" s="430" t="s">
        <v>276</v>
      </c>
      <c r="BG42" s="43" t="s">
        <v>276</v>
      </c>
    </row>
    <row r="43" spans="1:59" s="69" customFormat="1" ht="16.149999999999999" customHeight="1" x14ac:dyDescent="0.2">
      <c r="A43" s="41" t="s">
        <v>117</v>
      </c>
      <c r="B43" s="58" t="s">
        <v>29</v>
      </c>
      <c r="C43" s="59" t="s">
        <v>118</v>
      </c>
      <c r="D43" s="60"/>
      <c r="E43" s="61" t="str">
        <f t="shared" si="50"/>
        <v/>
      </c>
      <c r="F43" s="62"/>
      <c r="G43" s="63" t="str">
        <f t="shared" si="51"/>
        <v/>
      </c>
      <c r="H43" s="62"/>
      <c r="I43" s="64"/>
      <c r="J43" s="65">
        <v>1</v>
      </c>
      <c r="K43" s="63">
        <f t="shared" si="52"/>
        <v>15</v>
      </c>
      <c r="L43" s="62"/>
      <c r="M43" s="63" t="str">
        <f t="shared" si="53"/>
        <v/>
      </c>
      <c r="N43" s="62">
        <v>2</v>
      </c>
      <c r="O43" s="64" t="s">
        <v>36</v>
      </c>
      <c r="P43" s="65"/>
      <c r="Q43" s="63" t="str">
        <f>IF(P43*15=0,"",P43*15)</f>
        <v/>
      </c>
      <c r="R43" s="62"/>
      <c r="S43" s="63" t="str">
        <f>IF(R43*15=0,"",R43*15)</f>
        <v/>
      </c>
      <c r="T43" s="62"/>
      <c r="U43" s="64"/>
      <c r="V43" s="65"/>
      <c r="W43" s="63"/>
      <c r="X43" s="62"/>
      <c r="Y43" s="63"/>
      <c r="Z43" s="62"/>
      <c r="AA43" s="64"/>
      <c r="AB43" s="65"/>
      <c r="AC43" s="63"/>
      <c r="AD43" s="62"/>
      <c r="AE43" s="63"/>
      <c r="AF43" s="62"/>
      <c r="AG43" s="66"/>
      <c r="AH43" s="65"/>
      <c r="AI43" s="63"/>
      <c r="AJ43" s="62"/>
      <c r="AK43" s="63"/>
      <c r="AL43" s="62"/>
      <c r="AM43" s="66"/>
      <c r="AN43" s="65"/>
      <c r="AO43" s="63"/>
      <c r="AP43" s="62"/>
      <c r="AQ43" s="63"/>
      <c r="AR43" s="62"/>
      <c r="AS43" s="66"/>
      <c r="AT43" s="65"/>
      <c r="AU43" s="63"/>
      <c r="AV43" s="62"/>
      <c r="AW43" s="63"/>
      <c r="AX43" s="62"/>
      <c r="AY43" s="66"/>
      <c r="AZ43" s="67">
        <f t="shared" si="54"/>
        <v>1</v>
      </c>
      <c r="BA43" s="63">
        <f t="shared" si="55"/>
        <v>15</v>
      </c>
      <c r="BB43" s="38" t="str">
        <f t="shared" si="56"/>
        <v/>
      </c>
      <c r="BC43" s="63" t="str">
        <f t="shared" si="57"/>
        <v/>
      </c>
      <c r="BD43" s="38">
        <f t="shared" si="59"/>
        <v>2</v>
      </c>
      <c r="BE43" s="68">
        <f t="shared" si="58"/>
        <v>1</v>
      </c>
      <c r="BF43" s="432" t="s">
        <v>119</v>
      </c>
      <c r="BG43" s="57" t="s">
        <v>120</v>
      </c>
    </row>
    <row r="44" spans="1:59" s="69" customFormat="1" ht="16.149999999999999" customHeight="1" x14ac:dyDescent="0.2">
      <c r="A44" s="41" t="s">
        <v>121</v>
      </c>
      <c r="B44" s="58" t="s">
        <v>29</v>
      </c>
      <c r="C44" s="30" t="s">
        <v>479</v>
      </c>
      <c r="D44" s="60"/>
      <c r="E44" s="63" t="str">
        <f t="shared" si="50"/>
        <v/>
      </c>
      <c r="F44" s="62"/>
      <c r="G44" s="63" t="str">
        <f t="shared" si="51"/>
        <v/>
      </c>
      <c r="H44" s="62"/>
      <c r="I44" s="64"/>
      <c r="J44" s="35">
        <v>1</v>
      </c>
      <c r="K44" s="63">
        <f t="shared" si="52"/>
        <v>15</v>
      </c>
      <c r="L44" s="62">
        <v>1</v>
      </c>
      <c r="M44" s="63">
        <f t="shared" si="53"/>
        <v>15</v>
      </c>
      <c r="N44" s="62">
        <v>2</v>
      </c>
      <c r="O44" s="64" t="s">
        <v>31</v>
      </c>
      <c r="P44" s="65"/>
      <c r="Q44" s="63" t="str">
        <f>IF(P44*15=0,"",P44*15)</f>
        <v/>
      </c>
      <c r="R44" s="62"/>
      <c r="S44" s="63" t="str">
        <f>IF(R44*15=0,"",R44*15)</f>
        <v/>
      </c>
      <c r="T44" s="62"/>
      <c r="U44" s="64"/>
      <c r="V44" s="65"/>
      <c r="W44" s="63" t="str">
        <f>IF(V44*15=0,"",V44*15)</f>
        <v/>
      </c>
      <c r="X44" s="62"/>
      <c r="Y44" s="63" t="str">
        <f>IF(X44*15=0,"",X44*15)</f>
        <v/>
      </c>
      <c r="Z44" s="62"/>
      <c r="AA44" s="64"/>
      <c r="AB44" s="65"/>
      <c r="AC44" s="63" t="str">
        <f>IF(AB44*15=0,"",AB44*15)</f>
        <v/>
      </c>
      <c r="AD44" s="62"/>
      <c r="AE44" s="63" t="str">
        <f>IF(AD44*15=0,"",AD44*15)</f>
        <v/>
      </c>
      <c r="AF44" s="62"/>
      <c r="AG44" s="66"/>
      <c r="AH44" s="65"/>
      <c r="AI44" s="63" t="str">
        <f>IF(AH44*15=0,"",AH44*15)</f>
        <v/>
      </c>
      <c r="AJ44" s="62"/>
      <c r="AK44" s="63" t="str">
        <f>IF(AJ44*15=0,"",AJ44*15)</f>
        <v/>
      </c>
      <c r="AL44" s="62"/>
      <c r="AM44" s="66"/>
      <c r="AN44" s="65"/>
      <c r="AO44" s="63" t="str">
        <f>IF(AN44*15=0,"",AN44*15)</f>
        <v/>
      </c>
      <c r="AP44" s="62"/>
      <c r="AQ44" s="63" t="str">
        <f>IF(AP44*15=0,"",AP44*15)</f>
        <v/>
      </c>
      <c r="AR44" s="62"/>
      <c r="AS44" s="66"/>
      <c r="AT44" s="65"/>
      <c r="AU44" s="63" t="str">
        <f>IF(AT44*15=0,"",AT44*15)</f>
        <v/>
      </c>
      <c r="AV44" s="62"/>
      <c r="AW44" s="63" t="str">
        <f>IF(AV44*15=0,"",AV44*15)</f>
        <v/>
      </c>
      <c r="AX44" s="62"/>
      <c r="AY44" s="66"/>
      <c r="AZ44" s="67">
        <f t="shared" si="54"/>
        <v>1</v>
      </c>
      <c r="BA44" s="63">
        <f t="shared" si="55"/>
        <v>15</v>
      </c>
      <c r="BB44" s="38">
        <f t="shared" si="56"/>
        <v>1</v>
      </c>
      <c r="BC44" s="63">
        <f t="shared" si="57"/>
        <v>15</v>
      </c>
      <c r="BD44" s="38">
        <f t="shared" si="59"/>
        <v>2</v>
      </c>
      <c r="BE44" s="68">
        <f t="shared" si="58"/>
        <v>2</v>
      </c>
      <c r="BF44" s="432" t="s">
        <v>122</v>
      </c>
      <c r="BG44" s="57" t="s">
        <v>122</v>
      </c>
    </row>
    <row r="45" spans="1:59" s="69" customFormat="1" ht="16.149999999999999" customHeight="1" x14ac:dyDescent="0.2">
      <c r="A45" s="41" t="s">
        <v>123</v>
      </c>
      <c r="B45" s="58" t="s">
        <v>29</v>
      </c>
      <c r="C45" s="30" t="s">
        <v>124</v>
      </c>
      <c r="D45" s="60">
        <v>1</v>
      </c>
      <c r="E45" s="63">
        <f t="shared" si="50"/>
        <v>15</v>
      </c>
      <c r="F45" s="62"/>
      <c r="G45" s="63" t="str">
        <f t="shared" si="51"/>
        <v/>
      </c>
      <c r="H45" s="62">
        <v>2</v>
      </c>
      <c r="I45" s="64" t="s">
        <v>29</v>
      </c>
      <c r="J45" s="65"/>
      <c r="K45" s="63" t="str">
        <f t="shared" si="52"/>
        <v/>
      </c>
      <c r="L45" s="62"/>
      <c r="M45" s="63" t="str">
        <f t="shared" si="53"/>
        <v/>
      </c>
      <c r="N45" s="62"/>
      <c r="O45" s="64"/>
      <c r="P45" s="65"/>
      <c r="Q45" s="63" t="str">
        <f>IF(P45*15=0,"",P45*15)</f>
        <v/>
      </c>
      <c r="R45" s="62"/>
      <c r="S45" s="63" t="str">
        <f>IF(R45*15=0,"",R45*15)</f>
        <v/>
      </c>
      <c r="T45" s="62"/>
      <c r="U45" s="64"/>
      <c r="V45" s="65"/>
      <c r="W45" s="63" t="str">
        <f>IF(V45*15=0,"",V45*15)</f>
        <v/>
      </c>
      <c r="X45" s="62"/>
      <c r="Y45" s="63" t="str">
        <f>IF(X45*15=0,"",X45*15)</f>
        <v/>
      </c>
      <c r="Z45" s="62"/>
      <c r="AA45" s="64"/>
      <c r="AB45" s="65"/>
      <c r="AC45" s="63" t="str">
        <f>IF(AB45*15=0,"",AB45*15)</f>
        <v/>
      </c>
      <c r="AD45" s="62"/>
      <c r="AE45" s="63" t="str">
        <f>IF(AD45*15=0,"",AD45*15)</f>
        <v/>
      </c>
      <c r="AF45" s="62"/>
      <c r="AG45" s="66"/>
      <c r="AH45" s="65"/>
      <c r="AI45" s="63" t="str">
        <f>IF(AH45*15=0,"",AH45*15)</f>
        <v/>
      </c>
      <c r="AJ45" s="62"/>
      <c r="AK45" s="63" t="str">
        <f>IF(AJ45*15=0,"",AJ45*15)</f>
        <v/>
      </c>
      <c r="AL45" s="62"/>
      <c r="AM45" s="66"/>
      <c r="AN45" s="65"/>
      <c r="AO45" s="63" t="str">
        <f>IF(AN45*15=0,"",AN45*15)</f>
        <v/>
      </c>
      <c r="AP45" s="62"/>
      <c r="AQ45" s="63" t="str">
        <f>IF(AP45*15=0,"",AP45*15)</f>
        <v/>
      </c>
      <c r="AR45" s="62"/>
      <c r="AS45" s="66"/>
      <c r="AT45" s="65"/>
      <c r="AU45" s="63" t="str">
        <f>IF(AT45*15=0,"",AT45*15)</f>
        <v/>
      </c>
      <c r="AV45" s="62"/>
      <c r="AW45" s="63" t="str">
        <f>IF(AV45*15=0,"",AV45*15)</f>
        <v/>
      </c>
      <c r="AX45" s="62"/>
      <c r="AY45" s="66"/>
      <c r="AZ45" s="67">
        <f t="shared" si="54"/>
        <v>1</v>
      </c>
      <c r="BA45" s="63">
        <f t="shared" si="55"/>
        <v>15</v>
      </c>
      <c r="BB45" s="38" t="str">
        <f t="shared" si="56"/>
        <v/>
      </c>
      <c r="BC45" s="63" t="str">
        <f t="shared" si="57"/>
        <v/>
      </c>
      <c r="BD45" s="38">
        <f t="shared" si="59"/>
        <v>2</v>
      </c>
      <c r="BE45" s="68">
        <f t="shared" si="58"/>
        <v>1</v>
      </c>
      <c r="BF45" s="432" t="s">
        <v>426</v>
      </c>
      <c r="BG45" s="432" t="s">
        <v>426</v>
      </c>
    </row>
    <row r="46" spans="1:59" s="69" customFormat="1" ht="16.149999999999999" customHeight="1" x14ac:dyDescent="0.2">
      <c r="A46" s="41" t="s">
        <v>126</v>
      </c>
      <c r="B46" s="58" t="s">
        <v>29</v>
      </c>
      <c r="C46" s="70" t="s">
        <v>127</v>
      </c>
      <c r="D46" s="60"/>
      <c r="E46" s="63" t="str">
        <f t="shared" si="50"/>
        <v/>
      </c>
      <c r="F46" s="62"/>
      <c r="G46" s="63" t="str">
        <f t="shared" si="51"/>
        <v/>
      </c>
      <c r="H46" s="62"/>
      <c r="I46" s="71"/>
      <c r="J46" s="65"/>
      <c r="K46" s="63" t="str">
        <f t="shared" si="52"/>
        <v/>
      </c>
      <c r="L46" s="62"/>
      <c r="M46" s="63" t="str">
        <f t="shared" si="53"/>
        <v/>
      </c>
      <c r="N46" s="62"/>
      <c r="O46" s="71"/>
      <c r="P46" s="65"/>
      <c r="Q46" s="63" t="str">
        <f>IF(P46*15=0,"",P46*15)</f>
        <v/>
      </c>
      <c r="R46" s="62"/>
      <c r="S46" s="63" t="str">
        <f>IF(R46*15=0,"",R46*15)</f>
        <v/>
      </c>
      <c r="T46" s="62"/>
      <c r="U46" s="71"/>
      <c r="V46" s="65">
        <v>1</v>
      </c>
      <c r="W46" s="63">
        <f>IF(V46*15=0,"",V46*15)</f>
        <v>15</v>
      </c>
      <c r="X46" s="62"/>
      <c r="Y46" s="63" t="str">
        <f>IF(X46*15=0,"",X46*15)</f>
        <v/>
      </c>
      <c r="Z46" s="62">
        <v>2</v>
      </c>
      <c r="AA46" s="71" t="s">
        <v>43</v>
      </c>
      <c r="AB46" s="72"/>
      <c r="AC46" s="73"/>
      <c r="AD46" s="74"/>
      <c r="AE46" s="73"/>
      <c r="AF46" s="74"/>
      <c r="AG46" s="75"/>
      <c r="AH46" s="72"/>
      <c r="AI46" s="73"/>
      <c r="AJ46" s="74"/>
      <c r="AK46" s="73"/>
      <c r="AL46" s="74"/>
      <c r="AM46" s="75"/>
      <c r="AN46" s="72"/>
      <c r="AO46" s="73"/>
      <c r="AP46" s="74"/>
      <c r="AQ46" s="73"/>
      <c r="AR46" s="74"/>
      <c r="AS46" s="75"/>
      <c r="AT46" s="72"/>
      <c r="AU46" s="73"/>
      <c r="AV46" s="74"/>
      <c r="AW46" s="73"/>
      <c r="AX46" s="74"/>
      <c r="AY46" s="75"/>
      <c r="AZ46" s="67">
        <f t="shared" si="54"/>
        <v>1</v>
      </c>
      <c r="BA46" s="63">
        <f t="shared" si="55"/>
        <v>15</v>
      </c>
      <c r="BB46" s="38" t="str">
        <f t="shared" si="56"/>
        <v/>
      </c>
      <c r="BC46" s="63" t="str">
        <f t="shared" si="57"/>
        <v/>
      </c>
      <c r="BD46" s="38">
        <f t="shared" si="59"/>
        <v>2</v>
      </c>
      <c r="BE46" s="76">
        <f t="shared" si="58"/>
        <v>1</v>
      </c>
      <c r="BF46" s="432" t="s">
        <v>128</v>
      </c>
      <c r="BG46" s="57" t="s">
        <v>129</v>
      </c>
    </row>
    <row r="47" spans="1:59" s="286" customFormat="1" ht="16.149999999999999" customHeight="1" x14ac:dyDescent="0.2">
      <c r="A47" s="291"/>
      <c r="B47" s="292"/>
      <c r="C47" s="387" t="s">
        <v>130</v>
      </c>
      <c r="D47" s="19">
        <f>IF(SUM(D40:D46)=0,"",SUM(D40:D46))</f>
        <v>1</v>
      </c>
      <c r="E47" s="20">
        <f>IF(SUM(D40:D46)*15=0,"",SUM(D40:D46)*15)</f>
        <v>15</v>
      </c>
      <c r="F47" s="20" t="str">
        <f>IF(SUM(F40:F46)=0,"",SUM(F40:F46))</f>
        <v/>
      </c>
      <c r="G47" s="20">
        <f>SUM(G40:G46)</f>
        <v>0</v>
      </c>
      <c r="H47" s="20">
        <f>IF(SUM(H40:H46)=0,"",SUM(H40:H46))</f>
        <v>2</v>
      </c>
      <c r="I47" s="343">
        <f>IF(SUM(D40:D46)+SUM(F40:F46)=0,"",SUM(D40:D46)+SUM(F40:F46))</f>
        <v>1</v>
      </c>
      <c r="J47" s="77">
        <f>IF(SUM(J40:J46)=0,"",SUM(J40:J46))</f>
        <v>5</v>
      </c>
      <c r="K47" s="20">
        <f>IF(SUM(J40:J46)*15=0,"",SUM(J40:J46)*15)</f>
        <v>75</v>
      </c>
      <c r="L47" s="20">
        <f>IF(SUM(L40:L46)=0,"",SUM(L40:L46))</f>
        <v>1</v>
      </c>
      <c r="M47" s="20">
        <f>IF(SUM(L40:L46)*15=0,"",SUM(L40:L46)*15)</f>
        <v>15</v>
      </c>
      <c r="N47" s="20">
        <f>IF(SUM(N40:N46)=0,"",SUM(N40:N46))</f>
        <v>10</v>
      </c>
      <c r="O47" s="343">
        <f>IF(SUM(J40:J46)+SUM(L40:L46)=0,"",SUM(J40:J46)+SUM(L40:L46))</f>
        <v>6</v>
      </c>
      <c r="P47" s="77" t="str">
        <f>IF(SUM(P40:P46)=0,"",SUM(P40:P46))</f>
        <v/>
      </c>
      <c r="Q47" s="20" t="str">
        <f>IF(SUM(P40:P46)*15=0,"",SUM(P40:P46)*15)</f>
        <v/>
      </c>
      <c r="R47" s="20" t="str">
        <f>IF(SUM(R40:R46)=0,"",SUM(R40:R46))</f>
        <v/>
      </c>
      <c r="S47" s="20" t="str">
        <f>IF(SUM(R40:R46)*15=0,"",SUM(R40:R46)*15)</f>
        <v/>
      </c>
      <c r="T47" s="20" t="str">
        <f>IF(SUM(T40:T46)=0,"",SUM(T40:T46))</f>
        <v/>
      </c>
      <c r="U47" s="343" t="str">
        <f>IF(SUM(P40:P46)+SUM(R40:R46)=0,"",SUM(P40:P46)+SUM(R40:R46))</f>
        <v/>
      </c>
      <c r="V47" s="77">
        <f>IF(SUM(V40:V46)=0,"",SUM(V40:V46))</f>
        <v>1</v>
      </c>
      <c r="W47" s="20">
        <f>IF(SUM(V40:V46)*15=0,"",SUM(V40:V46)*15)</f>
        <v>15</v>
      </c>
      <c r="X47" s="20" t="str">
        <f>IF(SUM(X40:X46)=0,"",SUM(X40:X46))</f>
        <v/>
      </c>
      <c r="Y47" s="20" t="str">
        <f>IF(SUM(X40:X46)*15=0,"",SUM(X40:X46)*15)</f>
        <v/>
      </c>
      <c r="Z47" s="20">
        <f>IF(SUM(Z40:Z46)=0,"",SUM(Z40:Z46))</f>
        <v>2</v>
      </c>
      <c r="AA47" s="343">
        <f>IF(SUM(V40:V46)+SUM(X40:X46)=0,"",SUM(V40:V46)+SUM(X40:X46))</f>
        <v>1</v>
      </c>
      <c r="AB47" s="19" t="str">
        <f>IF(SUM(AB40:AB46)=0,"",SUM(AB40:AB46))</f>
        <v/>
      </c>
      <c r="AC47" s="20" t="str">
        <f>IF(SUM(AB40:AB46)*15=0,"",SUM(AB40:AB46)*15)</f>
        <v/>
      </c>
      <c r="AD47" s="20" t="str">
        <f>IF(SUM(AD40:AD46)=0,"",SUM(AD40:AD46))</f>
        <v/>
      </c>
      <c r="AE47" s="20" t="str">
        <f>IF(SUM(AD40:AD46)*15=0,"",SUM(AD40:AD46)*15)</f>
        <v/>
      </c>
      <c r="AF47" s="20" t="str">
        <f>IF(SUM(AF40:AF46)=0,"",SUM(AF40:AF46))</f>
        <v/>
      </c>
      <c r="AG47" s="344" t="str">
        <f>IF(SUM(AB40:AB46)+SUM(AD40:AD46)=0,"",SUM(AB40:AB46)+SUM(AD40:AD46))</f>
        <v/>
      </c>
      <c r="AH47" s="19" t="str">
        <f>IF(SUM(AH40:AH46)=0,"",SUM(AH40:AH46))</f>
        <v/>
      </c>
      <c r="AI47" s="20" t="str">
        <f>IF(SUM(AH40:AH46)*15=0,"",SUM(AH40:AH46)*15)</f>
        <v/>
      </c>
      <c r="AJ47" s="20" t="str">
        <f>IF(SUM(AJ40:AJ46)=0,"",SUM(AJ40:AJ46))</f>
        <v/>
      </c>
      <c r="AK47" s="20" t="str">
        <f>IF(SUM(AJ40:AJ46)*15=0,"",SUM(AJ40:AJ46)*15)</f>
        <v/>
      </c>
      <c r="AL47" s="20" t="str">
        <f>IF(SUM(AL40:AL46)=0,"",SUM(AL40:AL46))</f>
        <v/>
      </c>
      <c r="AM47" s="344" t="str">
        <f>IF(SUM(AH40:AH46)+SUM(AJ40:AJ46)=0,"",SUM(AH40:AH46)+SUM(AJ40:AJ46))</f>
        <v/>
      </c>
      <c r="AN47" s="19" t="str">
        <f>IF(SUM(AN40:AN46)=0,"",SUM(AN40:AN46))</f>
        <v/>
      </c>
      <c r="AO47" s="20" t="str">
        <f>IF(SUM(AN40:AN46)*15=0,"",SUM(AN40:AN46)*15)</f>
        <v/>
      </c>
      <c r="AP47" s="20" t="str">
        <f>IF(SUM(AP40:AP46)=0,"",SUM(AP40:AP46))</f>
        <v/>
      </c>
      <c r="AQ47" s="20" t="str">
        <f>IF(SUM(AP40:AP46)*15=0,"",SUM(AP40:AP46)*15)</f>
        <v/>
      </c>
      <c r="AR47" s="20" t="str">
        <f>IF(SUM(AR40:AR46)=0,"",SUM(AR40:AR46))</f>
        <v/>
      </c>
      <c r="AS47" s="344" t="str">
        <f>IF(SUM(AN40:AN46)+SUM(AP40:AP46)=0,"",SUM(AN40:AN46)+SUM(AP40:AP46))</f>
        <v/>
      </c>
      <c r="AT47" s="19" t="str">
        <f>IF(SUM(AT40:AT46)=0,"",SUM(AT40:AT46))</f>
        <v/>
      </c>
      <c r="AU47" s="20" t="str">
        <f>IF(SUM(AT40:AT46)*15=0,"",SUM(AT40:AT46)*15)</f>
        <v/>
      </c>
      <c r="AV47" s="20" t="str">
        <f>IF(SUM(AV40:AV46)=0,"",SUM(AV40:AV46))</f>
        <v/>
      </c>
      <c r="AW47" s="20" t="str">
        <f>IF(SUM(AV40:AV46)*15=0,"",SUM(AV40:AV46)*15)</f>
        <v/>
      </c>
      <c r="AX47" s="20" t="str">
        <f>IF(SUM(AX40:AX46)=0,"",SUM(AX40:AX46))</f>
        <v/>
      </c>
      <c r="AY47" s="344" t="str">
        <f>IF(SUM(AT40:AT46)+SUM(AV40:AV46)=0,"",SUM(AT40:AT46)+SUM(AV40:AV46))</f>
        <v/>
      </c>
      <c r="AZ47" s="23">
        <f>IF(SUM(AZ40:AZ46)=0,"",SUM(AZ40:AZ46))</f>
        <v>7</v>
      </c>
      <c r="BA47" s="20">
        <f>IF(SUM(AZ40:AZ46)*15=0,"",SUM(AZ40:AZ46)*15)</f>
        <v>105</v>
      </c>
      <c r="BB47" s="20">
        <f>IF(SUM(BB40:BB46)=0,"",SUM(BB40:BB46))</f>
        <v>1</v>
      </c>
      <c r="BC47" s="20">
        <f>IF(SUM(BB40:BB46)*15=0,"",SUM(BB40:BB46)*15)</f>
        <v>15</v>
      </c>
      <c r="BD47" s="250">
        <f>IF(SUM(BD40:BD46)=0,"",SUM(BD40:BD46))</f>
        <v>14</v>
      </c>
      <c r="BE47" s="345">
        <f>IF(SUM(AZ40:AZ46)+SUM(BB40:BB46)=0,"",SUM(AZ40:AZ46)+SUM(BB40:BB46))</f>
        <v>8</v>
      </c>
      <c r="BF47" s="428"/>
      <c r="BG47" s="24"/>
    </row>
    <row r="48" spans="1:59" s="289" customFormat="1" ht="16.149999999999999" customHeight="1" x14ac:dyDescent="0.2">
      <c r="A48" s="287" t="s">
        <v>131</v>
      </c>
      <c r="B48" s="288"/>
      <c r="C48" s="368" t="s">
        <v>132</v>
      </c>
      <c r="D48" s="713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7"/>
      <c r="BA48" s="348"/>
      <c r="BB48" s="348"/>
      <c r="BC48" s="348"/>
      <c r="BD48" s="348"/>
      <c r="BE48" s="349"/>
      <c r="BF48" s="425"/>
      <c r="BG48" s="3"/>
    </row>
    <row r="49" spans="1:60" s="239" customFormat="1" ht="16.149999999999999" customHeight="1" x14ac:dyDescent="0.2">
      <c r="A49" s="41" t="s">
        <v>382</v>
      </c>
      <c r="B49" s="29" t="s">
        <v>29</v>
      </c>
      <c r="C49" s="42" t="s">
        <v>144</v>
      </c>
      <c r="D49" s="35">
        <v>1</v>
      </c>
      <c r="E49" s="32">
        <f t="shared" ref="E49:E54" si="60">IF(D49*15=0,"",D49*15)</f>
        <v>15</v>
      </c>
      <c r="F49" s="33">
        <v>1</v>
      </c>
      <c r="G49" s="32">
        <f t="shared" ref="G49:G54" si="61">IF(F49*15=0,"",F49*15)</f>
        <v>15</v>
      </c>
      <c r="H49" s="33">
        <v>2</v>
      </c>
      <c r="I49" s="44" t="s">
        <v>43</v>
      </c>
      <c r="J49" s="35"/>
      <c r="K49" s="32" t="str">
        <f>IF(J49*15=0,"",J49*15)</f>
        <v/>
      </c>
      <c r="L49" s="33"/>
      <c r="M49" s="32" t="str">
        <f>IF(L49*15=0,"",L49*15)</f>
        <v/>
      </c>
      <c r="N49" s="33"/>
      <c r="O49" s="44"/>
      <c r="P49" s="35"/>
      <c r="Q49" s="32" t="str">
        <f>IF(P49*15=0,"",P49*15)</f>
        <v/>
      </c>
      <c r="R49" s="33"/>
      <c r="S49" s="32" t="str">
        <f>IF(R49*15=0,"",R49*15)</f>
        <v/>
      </c>
      <c r="T49" s="33"/>
      <c r="U49" s="44"/>
      <c r="V49" s="35"/>
      <c r="W49" s="32" t="str">
        <f t="shared" ref="W49:W54" si="62">IF(V49*15=0,"",V49*15)</f>
        <v/>
      </c>
      <c r="X49" s="33"/>
      <c r="Y49" s="32" t="str">
        <f t="shared" ref="Y49:Y54" si="63">IF(X49*15=0,"",X49*15)</f>
        <v/>
      </c>
      <c r="Z49" s="33"/>
      <c r="AA49" s="44"/>
      <c r="AB49" s="54"/>
      <c r="AC49" s="51" t="str">
        <f>IF(AB49*15=0,"",AB49*15)</f>
        <v/>
      </c>
      <c r="AD49" s="52"/>
      <c r="AE49" s="51" t="str">
        <f>IF(AD49*15=0,"",AD49*15)</f>
        <v/>
      </c>
      <c r="AF49" s="52"/>
      <c r="AG49" s="241"/>
      <c r="AH49" s="54"/>
      <c r="AI49" s="51" t="str">
        <f>IF(AH49*15=0,"",AH49*15)</f>
        <v/>
      </c>
      <c r="AJ49" s="52"/>
      <c r="AK49" s="51" t="str">
        <f>IF(AJ49*15=0,"",AJ49*15)</f>
        <v/>
      </c>
      <c r="AL49" s="52"/>
      <c r="AM49" s="241"/>
      <c r="AN49" s="54"/>
      <c r="AO49" s="51" t="str">
        <f>IF(AN49*15=0,"",AN49*15)</f>
        <v/>
      </c>
      <c r="AP49" s="52"/>
      <c r="AQ49" s="51" t="str">
        <f>IF(AP49*15=0,"",AP49*15)</f>
        <v/>
      </c>
      <c r="AR49" s="52"/>
      <c r="AS49" s="241"/>
      <c r="AT49" s="54"/>
      <c r="AU49" s="51" t="str">
        <f>IF(AT49*15=0,"",AT49*15)</f>
        <v/>
      </c>
      <c r="AV49" s="52"/>
      <c r="AW49" s="51" t="str">
        <f>IF(AV49*15=0,"",AV49*15)</f>
        <v/>
      </c>
      <c r="AX49" s="52"/>
      <c r="AY49" s="241"/>
      <c r="AZ49" s="37">
        <f t="shared" ref="AZ49:AZ54" si="64">IF(D49+J49+P49+V49+AB49+AH49+AN49+AT49=0,"",D49+J49+P49+V49+AB49+AH49+AN49+AT49)</f>
        <v>1</v>
      </c>
      <c r="BA49" s="32">
        <f t="shared" ref="BA49:BA54" si="65">IF((D49+J49+P49+V49+AB49+AH49+AN49+AT49)*15=0,"",(D49+J49+P49+V49+AB49+AH49+AN49+AT49)*15)</f>
        <v>15</v>
      </c>
      <c r="BB49" s="38">
        <f t="shared" ref="BB49:BB54" si="66">IF(F49+L49+R49+X49+AD49+AJ49+AP49+AV49=0,"",F49+L49+R49+X49+AD49+AJ49+AP49+AV49)</f>
        <v>1</v>
      </c>
      <c r="BC49" s="32">
        <f t="shared" ref="BC49:BC54" si="67">IF((F49+L49+R49+X49+AD49+AJ49+AP49+AV49)*15=0,"",(F49+L49+R49+X49+AD49+AJ49+AP49+AV49)*15)</f>
        <v>15</v>
      </c>
      <c r="BD49" s="38">
        <f t="shared" ref="BD49:BD54" si="68">IF(H49+N49+T49+Z49+AF49+AL49+AR49+AX49=0,"",H49+N49+T49+Z49+AF49+AL49+AR49+AX49)</f>
        <v>2</v>
      </c>
      <c r="BE49" s="49">
        <f t="shared" ref="BE49:BE54" si="69">IF((D49+J49+P49+V49+AB49+F49+L49+R49+X49+AD49+AH49+AN49+AT49+AF49+AP49+AV49)=0,"",(D49+J49+P49+V49+AB49+F49+L49+R49+X49+AD49+AH49+AN49+AT49+AJ49+AP49+AV49))</f>
        <v>2</v>
      </c>
      <c r="BF49" s="433"/>
      <c r="BG49" s="240"/>
    </row>
    <row r="50" spans="1:60" s="294" customFormat="1" ht="16.149999999999999" customHeight="1" x14ac:dyDescent="0.2">
      <c r="A50" s="265" t="s">
        <v>134</v>
      </c>
      <c r="B50" s="29" t="s">
        <v>29</v>
      </c>
      <c r="C50" s="30" t="s">
        <v>135</v>
      </c>
      <c r="D50" s="201"/>
      <c r="E50" s="269" t="str">
        <f t="shared" si="60"/>
        <v/>
      </c>
      <c r="F50" s="198"/>
      <c r="G50" s="269" t="str">
        <f t="shared" si="61"/>
        <v/>
      </c>
      <c r="H50" s="198"/>
      <c r="I50" s="270"/>
      <c r="J50" s="201">
        <v>1</v>
      </c>
      <c r="K50" s="269">
        <f>IF(J50*15=0,"",J50*15)</f>
        <v>15</v>
      </c>
      <c r="L50" s="198">
        <v>1</v>
      </c>
      <c r="M50" s="269">
        <f>IF(L50*15=0,"",L50*15)</f>
        <v>15</v>
      </c>
      <c r="N50" s="198">
        <v>2</v>
      </c>
      <c r="O50" s="270" t="s">
        <v>31</v>
      </c>
      <c r="P50" s="201"/>
      <c r="Q50" s="269" t="str">
        <f>IF(P50*15=0,"",P50*15)</f>
        <v/>
      </c>
      <c r="R50" s="198"/>
      <c r="S50" s="269" t="str">
        <f>IF(R50*15=0,"",R50*15)</f>
        <v/>
      </c>
      <c r="T50" s="198"/>
      <c r="U50" s="270"/>
      <c r="V50" s="201"/>
      <c r="W50" s="269" t="str">
        <f t="shared" si="62"/>
        <v/>
      </c>
      <c r="X50" s="198"/>
      <c r="Y50" s="269" t="str">
        <f t="shared" si="63"/>
        <v/>
      </c>
      <c r="Z50" s="198"/>
      <c r="AA50" s="270"/>
      <c r="AB50" s="201"/>
      <c r="AC50" s="197" t="str">
        <f>IF(AB50*15=0,"",AB50*15)</f>
        <v/>
      </c>
      <c r="AD50" s="198"/>
      <c r="AE50" s="197" t="str">
        <f>IF(AD50*15=0,"",AD50*15)</f>
        <v/>
      </c>
      <c r="AF50" s="198"/>
      <c r="AG50" s="271"/>
      <c r="AH50" s="201"/>
      <c r="AI50" s="197" t="str">
        <f>IF(AH50*15=0,"",AH50*15)</f>
        <v/>
      </c>
      <c r="AJ50" s="198"/>
      <c r="AK50" s="197" t="str">
        <f>IF(AJ50*15=0,"",AJ50*15)</f>
        <v/>
      </c>
      <c r="AL50" s="198"/>
      <c r="AM50" s="271"/>
      <c r="AN50" s="201"/>
      <c r="AO50" s="197" t="str">
        <f>IF(AN50*15=0,"",AN50*15)</f>
        <v/>
      </c>
      <c r="AP50" s="198"/>
      <c r="AQ50" s="197" t="str">
        <f>IF(AP50*15=0,"",AP50*15)</f>
        <v/>
      </c>
      <c r="AR50" s="198"/>
      <c r="AS50" s="271"/>
      <c r="AT50" s="201"/>
      <c r="AU50" s="197" t="str">
        <f>IF(AT50*15=0,"",AT50*15)</f>
        <v/>
      </c>
      <c r="AV50" s="198"/>
      <c r="AW50" s="197" t="str">
        <f>IF(AV50*15=0,"",AV50*15)</f>
        <v/>
      </c>
      <c r="AX50" s="198"/>
      <c r="AY50" s="271"/>
      <c r="AZ50" s="272">
        <f t="shared" si="64"/>
        <v>1</v>
      </c>
      <c r="BA50" s="269">
        <f t="shared" si="65"/>
        <v>15</v>
      </c>
      <c r="BB50" s="273">
        <f t="shared" si="66"/>
        <v>1</v>
      </c>
      <c r="BC50" s="269">
        <f t="shared" si="67"/>
        <v>15</v>
      </c>
      <c r="BD50" s="273">
        <f t="shared" si="68"/>
        <v>2</v>
      </c>
      <c r="BE50" s="449">
        <f t="shared" si="69"/>
        <v>2</v>
      </c>
      <c r="BF50" s="429" t="s">
        <v>136</v>
      </c>
      <c r="BG50" s="278" t="s">
        <v>133</v>
      </c>
    </row>
    <row r="51" spans="1:60" s="40" customFormat="1" ht="16.149999999999999" customHeight="1" x14ac:dyDescent="0.2">
      <c r="A51" s="41" t="s">
        <v>139</v>
      </c>
      <c r="B51" s="29" t="s">
        <v>29</v>
      </c>
      <c r="C51" s="30" t="s">
        <v>140</v>
      </c>
      <c r="D51" s="31"/>
      <c r="E51" s="269" t="str">
        <f t="shared" si="60"/>
        <v/>
      </c>
      <c r="F51" s="33"/>
      <c r="G51" s="269" t="str">
        <f t="shared" si="61"/>
        <v/>
      </c>
      <c r="H51" s="33"/>
      <c r="I51" s="34"/>
      <c r="J51" s="35"/>
      <c r="K51" s="32" t="str">
        <f>IF(J51*15=0,"",J51*15)</f>
        <v/>
      </c>
      <c r="L51" s="33"/>
      <c r="M51" s="32" t="str">
        <f>IF(L51*15=0,"",L51*15)</f>
        <v/>
      </c>
      <c r="N51" s="33"/>
      <c r="O51" s="34"/>
      <c r="P51" s="65">
        <v>2</v>
      </c>
      <c r="Q51" s="32">
        <f>IF(P51*15=0,"",P51*15)</f>
        <v>30</v>
      </c>
      <c r="R51" s="33">
        <v>2</v>
      </c>
      <c r="S51" s="32">
        <f>IF(R51*15=0,"",R51*15)</f>
        <v>30</v>
      </c>
      <c r="T51" s="33">
        <v>6</v>
      </c>
      <c r="U51" s="34" t="s">
        <v>29</v>
      </c>
      <c r="V51" s="35"/>
      <c r="W51" s="32" t="str">
        <f t="shared" si="62"/>
        <v/>
      </c>
      <c r="X51" s="33"/>
      <c r="Y51" s="32" t="str">
        <f t="shared" si="63"/>
        <v/>
      </c>
      <c r="Z51" s="33"/>
      <c r="AA51" s="34"/>
      <c r="AB51" s="35"/>
      <c r="AC51" s="32" t="str">
        <f>IF(AB51*15=0,"",AB51*15)</f>
        <v/>
      </c>
      <c r="AD51" s="33"/>
      <c r="AE51" s="32" t="str">
        <f>IF(AD51*15=0,"",AD51*15)</f>
        <v/>
      </c>
      <c r="AF51" s="33"/>
      <c r="AG51" s="36"/>
      <c r="AH51" s="35"/>
      <c r="AI51" s="32" t="str">
        <f>IF(AH51*15=0,"",AH51*15)</f>
        <v/>
      </c>
      <c r="AJ51" s="33"/>
      <c r="AK51" s="32" t="str">
        <f>IF(AJ51*15=0,"",AJ51*15)</f>
        <v/>
      </c>
      <c r="AL51" s="33"/>
      <c r="AM51" s="36"/>
      <c r="AN51" s="35"/>
      <c r="AO51" s="32" t="str">
        <f>IF(AN51*15=0,"",AN51*15)</f>
        <v/>
      </c>
      <c r="AP51" s="33"/>
      <c r="AQ51" s="32" t="str">
        <f>IF(AP51*15=0,"",AP51*15)</f>
        <v/>
      </c>
      <c r="AR51" s="33"/>
      <c r="AS51" s="36"/>
      <c r="AT51" s="35"/>
      <c r="AU51" s="32" t="str">
        <f>IF(AT51*15=0,"",AT51*15)</f>
        <v/>
      </c>
      <c r="AV51" s="33"/>
      <c r="AW51" s="32" t="str">
        <f>IF(AV51*15=0,"",AV51*15)</f>
        <v/>
      </c>
      <c r="AX51" s="33"/>
      <c r="AY51" s="36"/>
      <c r="AZ51" s="37">
        <f t="shared" si="64"/>
        <v>2</v>
      </c>
      <c r="BA51" s="32">
        <f t="shared" si="65"/>
        <v>30</v>
      </c>
      <c r="BB51" s="38">
        <f t="shared" si="66"/>
        <v>2</v>
      </c>
      <c r="BC51" s="32">
        <f t="shared" si="67"/>
        <v>30</v>
      </c>
      <c r="BD51" s="38">
        <f t="shared" si="68"/>
        <v>6</v>
      </c>
      <c r="BE51" s="39">
        <f t="shared" si="69"/>
        <v>4</v>
      </c>
      <c r="BF51" s="429" t="s">
        <v>141</v>
      </c>
      <c r="BG51" s="278" t="s">
        <v>133</v>
      </c>
    </row>
    <row r="52" spans="1:60" s="40" customFormat="1" ht="16.149999999999999" customHeight="1" x14ac:dyDescent="0.2">
      <c r="A52" s="41" t="s">
        <v>142</v>
      </c>
      <c r="B52" s="29" t="s">
        <v>29</v>
      </c>
      <c r="C52" s="30" t="s">
        <v>143</v>
      </c>
      <c r="D52" s="31"/>
      <c r="E52" s="269" t="str">
        <f t="shared" si="60"/>
        <v/>
      </c>
      <c r="F52" s="33"/>
      <c r="G52" s="269" t="str">
        <f t="shared" si="61"/>
        <v/>
      </c>
      <c r="H52" s="33"/>
      <c r="I52" s="34"/>
      <c r="J52" s="35"/>
      <c r="K52" s="32" t="str">
        <f>IF(J52*15=0,"",J52*15)</f>
        <v/>
      </c>
      <c r="L52" s="33"/>
      <c r="M52" s="32" t="str">
        <f>IF(L52*15=0,"",L52*15)</f>
        <v/>
      </c>
      <c r="N52" s="33"/>
      <c r="O52" s="34"/>
      <c r="P52" s="35">
        <v>1</v>
      </c>
      <c r="Q52" s="32">
        <f>IF(P52*15=0,"",P52*15)</f>
        <v>15</v>
      </c>
      <c r="R52" s="33">
        <v>2</v>
      </c>
      <c r="S52" s="32">
        <f>IF(R52*15=0,"",R52*15)</f>
        <v>30</v>
      </c>
      <c r="T52" s="33">
        <v>4</v>
      </c>
      <c r="U52" s="34" t="s">
        <v>43</v>
      </c>
      <c r="V52" s="35"/>
      <c r="W52" s="32" t="str">
        <f t="shared" si="62"/>
        <v/>
      </c>
      <c r="X52" s="33"/>
      <c r="Y52" s="32" t="str">
        <f t="shared" si="63"/>
        <v/>
      </c>
      <c r="Z52" s="33"/>
      <c r="AA52" s="34"/>
      <c r="AB52" s="35"/>
      <c r="AC52" s="32" t="str">
        <f>IF(AB52*15=0,"",AB52*15)</f>
        <v/>
      </c>
      <c r="AD52" s="33"/>
      <c r="AE52" s="32" t="str">
        <f>IF(AD52*15=0,"",AD52*15)</f>
        <v/>
      </c>
      <c r="AF52" s="33"/>
      <c r="AG52" s="36"/>
      <c r="AH52" s="35"/>
      <c r="AI52" s="32" t="str">
        <f>IF(AH52*15=0,"",AH52*15)</f>
        <v/>
      </c>
      <c r="AJ52" s="33"/>
      <c r="AK52" s="32" t="str">
        <f>IF(AJ52*15=0,"",AJ52*15)</f>
        <v/>
      </c>
      <c r="AL52" s="33"/>
      <c r="AM52" s="36"/>
      <c r="AN52" s="35"/>
      <c r="AO52" s="32" t="str">
        <f>IF(AN52*15=0,"",AN52*15)</f>
        <v/>
      </c>
      <c r="AP52" s="33"/>
      <c r="AQ52" s="32" t="str">
        <f>IF(AP52*15=0,"",AP52*15)</f>
        <v/>
      </c>
      <c r="AR52" s="33"/>
      <c r="AS52" s="36"/>
      <c r="AT52" s="35"/>
      <c r="AU52" s="32" t="str">
        <f>IF(AT52*15=0,"",AT52*15)</f>
        <v/>
      </c>
      <c r="AV52" s="33"/>
      <c r="AW52" s="32" t="str">
        <f>IF(AV52*15=0,"",AV52*15)</f>
        <v/>
      </c>
      <c r="AX52" s="33"/>
      <c r="AY52" s="36"/>
      <c r="AZ52" s="37">
        <f t="shared" si="64"/>
        <v>1</v>
      </c>
      <c r="BA52" s="32">
        <f t="shared" si="65"/>
        <v>15</v>
      </c>
      <c r="BB52" s="38">
        <f t="shared" si="66"/>
        <v>2</v>
      </c>
      <c r="BC52" s="32">
        <f t="shared" si="67"/>
        <v>30</v>
      </c>
      <c r="BD52" s="38">
        <f t="shared" si="68"/>
        <v>4</v>
      </c>
      <c r="BE52" s="39">
        <f t="shared" si="69"/>
        <v>3</v>
      </c>
      <c r="BF52" s="429" t="s">
        <v>265</v>
      </c>
      <c r="BG52" s="278" t="s">
        <v>265</v>
      </c>
    </row>
    <row r="53" spans="1:60" s="239" customFormat="1" ht="16.149999999999999" customHeight="1" x14ac:dyDescent="0.2">
      <c r="A53" s="41" t="s">
        <v>383</v>
      </c>
      <c r="B53" s="29" t="s">
        <v>29</v>
      </c>
      <c r="C53" s="42" t="s">
        <v>264</v>
      </c>
      <c r="D53" s="31"/>
      <c r="E53" s="269" t="str">
        <f t="shared" si="60"/>
        <v/>
      </c>
      <c r="F53" s="33"/>
      <c r="G53" s="269" t="str">
        <f t="shared" si="61"/>
        <v/>
      </c>
      <c r="H53" s="33"/>
      <c r="I53" s="44"/>
      <c r="J53" s="35"/>
      <c r="K53" s="32"/>
      <c r="L53" s="33"/>
      <c r="M53" s="32"/>
      <c r="N53" s="33"/>
      <c r="O53" s="44"/>
      <c r="P53" s="35"/>
      <c r="Q53" s="32"/>
      <c r="R53" s="33"/>
      <c r="S53" s="32"/>
      <c r="T53" s="33"/>
      <c r="U53" s="44"/>
      <c r="V53" s="35">
        <v>1</v>
      </c>
      <c r="W53" s="32">
        <f t="shared" si="62"/>
        <v>15</v>
      </c>
      <c r="X53" s="33">
        <v>1</v>
      </c>
      <c r="Y53" s="32">
        <f t="shared" si="63"/>
        <v>15</v>
      </c>
      <c r="Z53" s="33">
        <v>2</v>
      </c>
      <c r="AA53" s="44" t="s">
        <v>43</v>
      </c>
      <c r="AB53" s="54"/>
      <c r="AC53" s="51"/>
      <c r="AD53" s="52"/>
      <c r="AE53" s="51"/>
      <c r="AF53" s="52"/>
      <c r="AG53" s="241"/>
      <c r="AH53" s="54"/>
      <c r="AI53" s="51"/>
      <c r="AJ53" s="52"/>
      <c r="AK53" s="51"/>
      <c r="AL53" s="52"/>
      <c r="AM53" s="241"/>
      <c r="AN53" s="54"/>
      <c r="AO53" s="51"/>
      <c r="AP53" s="52"/>
      <c r="AQ53" s="51"/>
      <c r="AR53" s="52"/>
      <c r="AS53" s="241"/>
      <c r="AT53" s="54"/>
      <c r="AU53" s="51"/>
      <c r="AV53" s="52"/>
      <c r="AW53" s="51"/>
      <c r="AX53" s="52"/>
      <c r="AY53" s="241"/>
      <c r="AZ53" s="37">
        <f t="shared" si="64"/>
        <v>1</v>
      </c>
      <c r="BA53" s="32">
        <f t="shared" si="65"/>
        <v>15</v>
      </c>
      <c r="BB53" s="38">
        <f t="shared" si="66"/>
        <v>1</v>
      </c>
      <c r="BC53" s="32">
        <f t="shared" si="67"/>
        <v>15</v>
      </c>
      <c r="BD53" s="38">
        <f t="shared" si="68"/>
        <v>2</v>
      </c>
      <c r="BE53" s="39">
        <f t="shared" si="69"/>
        <v>2</v>
      </c>
      <c r="BF53" s="429" t="s">
        <v>136</v>
      </c>
      <c r="BG53" s="240"/>
    </row>
    <row r="54" spans="1:60" s="239" customFormat="1" ht="16.149999999999999" customHeight="1" x14ac:dyDescent="0.2">
      <c r="A54" s="41" t="s">
        <v>384</v>
      </c>
      <c r="B54" s="248" t="s">
        <v>29</v>
      </c>
      <c r="C54" s="59" t="s">
        <v>137</v>
      </c>
      <c r="D54" s="31"/>
      <c r="E54" s="269" t="str">
        <f t="shared" si="60"/>
        <v/>
      </c>
      <c r="F54" s="33"/>
      <c r="G54" s="269" t="str">
        <f t="shared" si="61"/>
        <v/>
      </c>
      <c r="H54" s="33"/>
      <c r="I54" s="34"/>
      <c r="J54" s="35"/>
      <c r="K54" s="63" t="str">
        <f>IF(J54*15=0,"",J54*15)</f>
        <v/>
      </c>
      <c r="L54" s="33"/>
      <c r="M54" s="32" t="str">
        <f>IF(L54*15=0,"",L54*15)</f>
        <v/>
      </c>
      <c r="N54" s="33"/>
      <c r="O54" s="34"/>
      <c r="P54" s="35"/>
      <c r="Q54" s="32" t="str">
        <f>IF(P54*15=0,"",P54*15)</f>
        <v/>
      </c>
      <c r="R54" s="33"/>
      <c r="S54" s="32" t="str">
        <f>IF(R54*15=0,"",R54*15)</f>
        <v/>
      </c>
      <c r="T54" s="33"/>
      <c r="U54" s="34"/>
      <c r="V54" s="35">
        <v>2</v>
      </c>
      <c r="W54" s="63">
        <f t="shared" si="62"/>
        <v>30</v>
      </c>
      <c r="X54" s="33"/>
      <c r="Y54" s="32" t="str">
        <f t="shared" si="63"/>
        <v/>
      </c>
      <c r="Z54" s="33">
        <v>2</v>
      </c>
      <c r="AA54" s="34" t="s">
        <v>43</v>
      </c>
      <c r="AB54" s="54"/>
      <c r="AC54" s="51"/>
      <c r="AD54" s="52"/>
      <c r="AE54" s="51"/>
      <c r="AF54" s="52"/>
      <c r="AG54" s="237"/>
      <c r="AH54" s="54"/>
      <c r="AI54" s="51"/>
      <c r="AJ54" s="52"/>
      <c r="AK54" s="51"/>
      <c r="AL54" s="52"/>
      <c r="AM54" s="237"/>
      <c r="AN54" s="54"/>
      <c r="AO54" s="51"/>
      <c r="AP54" s="52"/>
      <c r="AQ54" s="51"/>
      <c r="AR54" s="52"/>
      <c r="AS54" s="237"/>
      <c r="AT54" s="54"/>
      <c r="AU54" s="51"/>
      <c r="AV54" s="52"/>
      <c r="AW54" s="51"/>
      <c r="AX54" s="52"/>
      <c r="AY54" s="237"/>
      <c r="AZ54" s="37">
        <f t="shared" si="64"/>
        <v>2</v>
      </c>
      <c r="BA54" s="32">
        <f t="shared" si="65"/>
        <v>30</v>
      </c>
      <c r="BB54" s="38" t="str">
        <f t="shared" si="66"/>
        <v/>
      </c>
      <c r="BC54" s="32" t="str">
        <f t="shared" si="67"/>
        <v/>
      </c>
      <c r="BD54" s="38">
        <f t="shared" si="68"/>
        <v>2</v>
      </c>
      <c r="BE54" s="39">
        <f t="shared" si="69"/>
        <v>2</v>
      </c>
      <c r="BF54" s="432" t="s">
        <v>138</v>
      </c>
      <c r="BG54" s="56" t="s">
        <v>138</v>
      </c>
      <c r="BH54" s="238"/>
    </row>
    <row r="55" spans="1:60" s="286" customFormat="1" ht="16.149999999999999" customHeight="1" x14ac:dyDescent="0.2">
      <c r="A55" s="295"/>
      <c r="B55" s="296" t="s">
        <v>29</v>
      </c>
      <c r="C55" s="384" t="s">
        <v>145</v>
      </c>
      <c r="D55" s="19">
        <f>IF(SUM(D49:D54)=0,"",SUM(D49:D54))</f>
        <v>1</v>
      </c>
      <c r="E55" s="20">
        <f>IF(SUM(D49:D54)*15=0,"",SUM(D49:D54)*15)</f>
        <v>15</v>
      </c>
      <c r="F55" s="20">
        <f>IF(SUM(F49:F54)=0,"",SUM(F49:F54))</f>
        <v>1</v>
      </c>
      <c r="G55" s="20">
        <f>SUM(G49:G54)</f>
        <v>15</v>
      </c>
      <c r="H55" s="20">
        <f>IF(SUM(H49:H54)=0,"",SUM(H49:H54))</f>
        <v>2</v>
      </c>
      <c r="I55" s="343">
        <f>IF(SUM(D49:D54)+SUM(F49:F54)=0,"",SUM(D49:D54)+SUM(F49:F54))</f>
        <v>2</v>
      </c>
      <c r="J55" s="19">
        <f>IF(SUM(J49:J54)=0,"",SUM(J49:J54))</f>
        <v>1</v>
      </c>
      <c r="K55" s="20">
        <f>IF(SUM(J49:J54)*15=0,"",SUM(J49:J54)*15)</f>
        <v>15</v>
      </c>
      <c r="L55" s="20">
        <f>IF(SUM(L49:L54)=0,"",SUM(L49:L54))</f>
        <v>1</v>
      </c>
      <c r="M55" s="20">
        <f>IF(SUM(L49:L54)*15=0,"",SUM(L49:L54)*15)</f>
        <v>15</v>
      </c>
      <c r="N55" s="20">
        <f>IF(SUM(N49:N54)=0,"",SUM(N49:N54))</f>
        <v>2</v>
      </c>
      <c r="O55" s="343">
        <f>IF(SUM(J49:J54)+SUM(L49:L54)=0,"",SUM(J49:J54)+SUM(L49:L54))</f>
        <v>2</v>
      </c>
      <c r="P55" s="19">
        <f>IF(SUM(P49:P54)=0,"",SUM(P49:P54))</f>
        <v>3</v>
      </c>
      <c r="Q55" s="20">
        <f>IF(SUM(P49:P54)*15=0,"",SUM(P49:P54)*15)</f>
        <v>45</v>
      </c>
      <c r="R55" s="20">
        <f>IF(SUM(R49:R54)=0,"",SUM(R49:R54))</f>
        <v>4</v>
      </c>
      <c r="S55" s="20">
        <f>IF(SUM(R49:R54)*15=0,"",SUM(R49:R54)*15)</f>
        <v>60</v>
      </c>
      <c r="T55" s="20">
        <f>IF(SUM(T49:T54)=0,"",SUM(T49:T54))</f>
        <v>10</v>
      </c>
      <c r="U55" s="343">
        <f>IF(SUM(P49:P54)+SUM(R49:R54)=0,"",SUM(P49:P54)+SUM(R49:R54))</f>
        <v>7</v>
      </c>
      <c r="V55" s="19">
        <f>IF(SUM(V49:V54)=0,"",SUM(V49:V54))</f>
        <v>3</v>
      </c>
      <c r="W55" s="20">
        <f>IF(SUM(V49:V54)*15=0,"",SUM(V49:V54)*15)</f>
        <v>45</v>
      </c>
      <c r="X55" s="20">
        <f>IF(SUM(X49:X54)=0,"",SUM(X49:X54))</f>
        <v>1</v>
      </c>
      <c r="Y55" s="20">
        <f>IF(SUM(X49:X54)*15=0,"",SUM(X49:X54)*15)</f>
        <v>15</v>
      </c>
      <c r="Z55" s="20">
        <f>IF(SUM(Z49:Z54)=0,"",SUM(Z49:Z54))</f>
        <v>4</v>
      </c>
      <c r="AA55" s="343">
        <f>IF(SUM(V49:V54)+SUM(X49:X54)=0,"",SUM(V49:V54)+SUM(X49:X54))</f>
        <v>4</v>
      </c>
      <c r="AB55" s="19" t="str">
        <f>IF(SUM(AB49:AB54)=0,"",SUM(AB49:AB54))</f>
        <v/>
      </c>
      <c r="AC55" s="20" t="str">
        <f>IF(SUM(AB49:AB54)*15=0,"",SUM(AB49:AB54)*15)</f>
        <v/>
      </c>
      <c r="AD55" s="20" t="str">
        <f>IF(SUM(AD49:AD54)=0,"",SUM(AD49:AD54))</f>
        <v/>
      </c>
      <c r="AE55" s="20" t="str">
        <f>IF(SUM(AD49:AD54)*15=0,"",SUM(AD49:AD54)*15)</f>
        <v/>
      </c>
      <c r="AF55" s="21" t="str">
        <f>IF(SUM(AF49:AF54)=0,"",SUM(AF49:AF54))</f>
        <v/>
      </c>
      <c r="AG55" s="22" t="str">
        <f>IF(SUM(AB49:AB54)+SUM(AD49:AD54)=0,"",SUM(AB49:AB54)+SUM(AD49:AD54))</f>
        <v/>
      </c>
      <c r="AH55" s="19" t="str">
        <f>IF(SUM(AH49:AH54)=0,"",SUM(AH49:AH54))</f>
        <v/>
      </c>
      <c r="AI55" s="20" t="str">
        <f>IF(SUM(AH49:AH54)*15=0,"",SUM(AH49:AH54)*15)</f>
        <v/>
      </c>
      <c r="AJ55" s="20" t="str">
        <f>IF(SUM(AJ49:AJ54)=0,"",SUM(AJ49:AJ54))</f>
        <v/>
      </c>
      <c r="AK55" s="20" t="str">
        <f>IF(SUM(AJ49:AJ54)*15=0,"",SUM(AJ49:AJ54)*15)</f>
        <v/>
      </c>
      <c r="AL55" s="21" t="str">
        <f>IF(SUM(AL49:AL54)=0,"",SUM(AL49:AL54))</f>
        <v/>
      </c>
      <c r="AM55" s="22" t="str">
        <f>IF(SUM(AH49:AH54)+SUM(AJ49:AJ54)=0,"",SUM(AH49:AH54)+SUM(AJ49:AJ54))</f>
        <v/>
      </c>
      <c r="AN55" s="19" t="str">
        <f>IF(SUM(AN49:AN54)=0,"",SUM(AN49:AN54))</f>
        <v/>
      </c>
      <c r="AO55" s="20" t="str">
        <f>IF(SUM(AN49:AN54)*15=0,"",SUM(AN49:AN54)*15)</f>
        <v/>
      </c>
      <c r="AP55" s="20" t="str">
        <f>IF(SUM(AP49:AP54)=0,"",SUM(AP49:AP54))</f>
        <v/>
      </c>
      <c r="AQ55" s="20" t="str">
        <f>IF(SUM(AP49:AP54)*15=0,"",SUM(AP49:AP54)*15)</f>
        <v/>
      </c>
      <c r="AR55" s="21" t="str">
        <f>IF(SUM(AR49:AR54)=0,"",SUM(AR49:AR54))</f>
        <v/>
      </c>
      <c r="AS55" s="22" t="str">
        <f>IF(SUM(AN49:AN54)+SUM(AP49:AP54)=0,"",SUM(AN49:AN54)+SUM(AP49:AP54))</f>
        <v/>
      </c>
      <c r="AT55" s="19" t="str">
        <f>IF(SUM(AT49:AT54)=0,"",SUM(AT49:AT54))</f>
        <v/>
      </c>
      <c r="AU55" s="20" t="str">
        <f>IF(SUM(AT49:AT54)*15=0,"",SUM(AT49:AT54)*15)</f>
        <v/>
      </c>
      <c r="AV55" s="20" t="str">
        <f>IF(SUM(AV49:AV54)=0,"",SUM(AV49:AV54))</f>
        <v/>
      </c>
      <c r="AW55" s="20" t="str">
        <f>IF(SUM(AV49:AV54)*15=0,"",SUM(AV49:AV54)*15)</f>
        <v/>
      </c>
      <c r="AX55" s="21" t="str">
        <f>IF(SUM(AX49:AX54)=0,"",SUM(AX49:AX54))</f>
        <v/>
      </c>
      <c r="AY55" s="22" t="str">
        <f>IF(SUM(AT49:AT54)+SUM(AV49:AV54)=0,"",SUM(AT49:AT54)+SUM(AV49:AV54))</f>
        <v/>
      </c>
      <c r="AZ55" s="23">
        <f>IF(SUM(AZ49:AZ54)=0,"",SUM(AZ49:AZ54))</f>
        <v>8</v>
      </c>
      <c r="BA55" s="20">
        <f>IF(SUM(AZ49:AZ54)*15=0,"",SUM(AZ49:AZ54)*15)</f>
        <v>120</v>
      </c>
      <c r="BB55" s="20">
        <f>IF(SUM(BB49:BB54)=0,"",SUM(BB49:BB54))</f>
        <v>7</v>
      </c>
      <c r="BC55" s="20">
        <f>IF(SUM(BB49:BB54)*15=0,"",SUM(BB49:BB54)*15)</f>
        <v>105</v>
      </c>
      <c r="BD55" s="350">
        <f>IF(SUM(BD49:BD54)=0,"",SUM(BD49:BD54))</f>
        <v>18</v>
      </c>
      <c r="BE55" s="78">
        <f>IF(SUM(AZ49:AZ54)+SUM(BB49:BB54)=0,"",SUM(AZ49:AZ54)+SUM(BB49:BB54))</f>
        <v>15</v>
      </c>
      <c r="BF55" s="428"/>
      <c r="BG55" s="24"/>
    </row>
    <row r="56" spans="1:60" s="297" customFormat="1" ht="16.149999999999999" customHeight="1" thickBot="1" x14ac:dyDescent="0.25">
      <c r="A56" s="731" t="s">
        <v>278</v>
      </c>
      <c r="B56" s="732"/>
      <c r="C56" s="733"/>
      <c r="D56" s="79">
        <f>IF((SUM(D12:D19)+SUM(D23:D37)+SUM(D40:D46)+SUM(D49:D54))=0,"",(SUM(D12:D19)+SUM(D23:D37)+SUM(D40:D46)+SUM(D49:D54)))</f>
        <v>16</v>
      </c>
      <c r="E56" s="80">
        <f>E55+E47+E38+E21</f>
        <v>212</v>
      </c>
      <c r="F56" s="80">
        <f>IF((SUM(F12:F19)+SUM(F23:F37)+SUM(F40:F46)+SUM(F49:F54))=0,"",(SUM(F12:F19)+SUM(F23:F37)+SUM(F40:F46)+SUM(F49:F54)))</f>
        <v>21</v>
      </c>
      <c r="G56" s="80">
        <f>G21+G38+G47+G55</f>
        <v>262</v>
      </c>
      <c r="H56" s="80">
        <f>IF((SUM(H12:H19)+SUM(H23:H37)+SUM(H40:H46)+SUM(H49:H54))=0,"",(SUM(H12:H19)+SUM(H23:H37)+SUM(H40:H46)+SUM(H49:H54)))</f>
        <v>30</v>
      </c>
      <c r="I56" s="81">
        <f>IF((SUM(D12:D19)+SUM(F12:F19)+SUM(D23:D37)+SUM(F23:F37)+SUM(D40:D46)+SUM(F40:F46)+SUM(D49:D54)+SUM(F49:F54))=0,"",(SUM(D12:D19)+SUM(F12:F19)+SUM(D23:D37)+SUM(F23:F37)+SUM(D40:D46)+SUM(F40:F46)+SUM(D49:D54)+SUM(F49:F54)))</f>
        <v>37</v>
      </c>
      <c r="J56" s="79">
        <f>IF((SUM(J12:J19)+SUM(J23:J37)+SUM(J40:J46)+SUM(J49:J54))=0,"",(SUM(J12:J19)+SUM(J23:J37)+SUM(J40:J46)+SUM(J49:J54)))</f>
        <v>20</v>
      </c>
      <c r="K56" s="80">
        <f>IF((((SUM(J12:J19)+SUM(J23:J37)+SUM(J40:J46)+SUM(J49:J54))*15))=0,"",(((SUM(J12:J19)+SUM(J23:J37)+SUM(J40:J46)+SUM(J49:J54))*15)))</f>
        <v>300</v>
      </c>
      <c r="L56" s="80">
        <f>IF((SUM(L12:L19)+SUM(L23:L37)+SUM(L40:L46)+SUM(L49:L54))=0,"",(SUM(L12:L19)+SUM(L23:L37)+SUM(L40:L46)+SUM(L49:L54)))</f>
        <v>4</v>
      </c>
      <c r="M56" s="80">
        <f>IF((((SUM(L12:L19)+SUM(L23:L37)+SUM(L40:L46)+SUM(L49:L54))*15))=0,"",(((SUM(L12:L19)+SUM(L23:L37)+SUM(L40:L46)+SUM(L49:L54))*15)))</f>
        <v>60</v>
      </c>
      <c r="N56" s="80">
        <f>IF((SUM(N12:N19)+SUM(N23:N37)+SUM(N40:N46)+SUM(N49:N54))=0,"",(SUM(N12:N19)+SUM(N23:N37)+SUM(N40:N46)+SUM(N49:N54)))</f>
        <v>30</v>
      </c>
      <c r="O56" s="81">
        <f>IF((SUM(J12:J19)+SUM(L12:L19)+SUM(J23:J37)+SUM(L23:L37)+SUM(J40:J46)+SUM(L40:L46)+SUM(J49:J54)+SUM(L49:L54))=0,"",(SUM(J12:J19)+SUM(L12:L19)+SUM(J23:J37)+SUM(L23:L37)+SUM(J40:J46)+SUM(L40:L46)+SUM(J49:J54)+SUM(L49:L54)))</f>
        <v>24</v>
      </c>
      <c r="P56" s="79">
        <f>IF((SUM(P12:P19)+SUM(P23:P37)+SUM(P40:P46)+SUM(P49:P54))=0,"",(SUM(P12:P19)+SUM(P23:P37)+SUM(P40:P46)+SUM(P49:P54)))</f>
        <v>13</v>
      </c>
      <c r="Q56" s="80">
        <f>IF((((SUM(P12:P19)+SUM(P23:P37)+SUM(P40:P46)+SUM(P49:P54))*15))=0,"",(((SUM(P12:P19)+SUM(P23:P37)+SUM(P40:P46)+SUM(P49:P54))*15)))</f>
        <v>195</v>
      </c>
      <c r="R56" s="80">
        <f>IF((SUM(R12:R19)+SUM(R23:R37)+SUM(R40:R46)+SUM(R49:R54))=0,"",(SUM(R12:R19)+SUM(R23:R37)+SUM(R40:R46)+SUM(R49:R54)))</f>
        <v>4</v>
      </c>
      <c r="S56" s="80">
        <f>IF((((SUM(R12:R20)+SUM(R23:R37)+SUM(R40:R46)+SUM(R49:R54))*15))=0,"",(((SUM(R12:R20)+SUM(R23:R37)+SUM(R40:R46)+SUM(R49:R54))*15)))</f>
        <v>90</v>
      </c>
      <c r="T56" s="80">
        <f>IF((SUM(T12:T20)+SUM(T23:T37)+SUM(T40:T46)+SUM(T49:T54))=0,"",(SUM(T12:T20)+SUM(T23:T37)+SUM(T40:T46)+SUM(T49:T54)))</f>
        <v>24</v>
      </c>
      <c r="U56" s="81">
        <f>IF((SUM(P12:P20)+SUM(R12:R20)+SUM(P23:P37)+SUM(R23:R37)+SUM(P40:P46)+SUM(R40:R46)+SUM(P49:P54)+SUM(R49:R54))=0,"",(SUM(P12:P20)+SUM(R12:R20)+SUM(P23:P37)+SUM(R23:R37)+SUM(P40:P46)+SUM(R40:R46)+SUM(P49:P54)+SUM(R49:R54)))</f>
        <v>19</v>
      </c>
      <c r="V56" s="79">
        <f>IF((SUM(V12:V20)+SUM(V23:V37)+SUM(V40:V46)+SUM(V49:V54))=0,"",(SUM(V12:V20)+SUM(V23:V37)+SUM(V40:V46)+SUM(V49:V54)))</f>
        <v>5</v>
      </c>
      <c r="W56" s="80">
        <f>IF((((SUM(V12:V20)+SUM(V23:V37)+SUM(V40:V46)+SUM(V49:V54))*15))=0,"",(((SUM(V12:V20)+SUM(V23:V37)+SUM(V40:V46)+SUM(V49:V54))*15)))</f>
        <v>75</v>
      </c>
      <c r="X56" s="80">
        <f>IF((SUM(X12:X20)+SUM(X23:X37)+SUM(X40:X46)+SUM(X49:X54))=0,"",(SUM(X12:X19)+SUM(X23:X37)+SUM(X40:X46)+SUM(X49:X54)))</f>
        <v>2</v>
      </c>
      <c r="Y56" s="80">
        <f>IF((((SUM(X12:X20)+SUM(X23:X37)+SUM(X40:X46)+SUM(X49:X54))*15))=0,"",(((SUM(X12:X20)+SUM(X23:X37)+SUM(X40:X46)+SUM(X49:X54))*15)))</f>
        <v>30</v>
      </c>
      <c r="Z56" s="80">
        <f>IF((SUM(Z12:Z20)+SUM(Z23:Z37)+SUM(Z40:Z46)+SUM(Z49:Z54))=0,"",(SUM(Z12:Z20)+SUM(Z23:Z37)+SUM(Z40:Z46)+SUM(Z49:Z54)))</f>
        <v>8</v>
      </c>
      <c r="AA56" s="81">
        <f>IF((SUM(V12:V20)+SUM(X12:X20)+SUM(V23:V37)+SUM(X23:X37)+SUM(V40:V46)+SUM(X40:X46)+SUM(V49:V54)+SUM(X49:X54))=0,"",(SUM(V12:V20)+SUM(X12:X20)+SUM(V23:V37)+SUM(X23:X37)+SUM(V40:V46)+SUM(X40:X46)+SUM(V49:V54)+SUM(X49:X54)))</f>
        <v>7</v>
      </c>
      <c r="AB56" s="79" t="str">
        <f>IF((SUM(AB12:AB19)+SUM(AB23:AB37)+SUM(AB40:AB46)+SUM(AB49:AB54))=0,"",(SUM(AB12:AB19)+SUM(AB23:AB37)+SUM(AB40:AB46)+SUM(AB49:AB54)))</f>
        <v/>
      </c>
      <c r="AC56" s="80" t="str">
        <f>IF((((SUM(AB12:AB19)+SUM(AB23:AB37)+SUM(AB40:AB46)+SUM(AB49:AB54))*15))=0,"",(((SUM(AB12:AB19)+SUM(AB23:AB37)+SUM(AB40:AB46)+SUM(AB49:AB54))*15)))</f>
        <v/>
      </c>
      <c r="AD56" s="80" t="str">
        <f>IF((SUM(AD12:AD19)+SUM(AD23:AD37)+SUM(AD40:AD46)+SUM(AD49:AD54))=0,"",(SUM(AD12:AD19)+SUM(AD23:AD37)+SUM(AD40:AD46)+SUM(AD49:AD54)))</f>
        <v/>
      </c>
      <c r="AE56" s="80" t="str">
        <f>IF((((SUM(AD12:AD19)+SUM(AD23:AD37)+SUM(AD40:AD46)+SUM(AD49:AD54))*15))=0,"",(((SUM(AD12:AD19)+SUM(AD23:AD37)+SUM(AD40:AD46)+SUM(AD49:AD54))*15)))</f>
        <v/>
      </c>
      <c r="AF56" s="82" t="str">
        <f>IF((SUM(AF12:AF19)+SUM(AF23:AF37)+SUM(AF40:AF46)+SUM(AF49:AF54))=0,"",(SUM(AF12:AF19)+SUM(AF23:AF37)+SUM(AF40:AF46)+SUM(AF49:AF54)))</f>
        <v/>
      </c>
      <c r="AG56" s="83" t="str">
        <f>IF((SUM(AB12:AB19)+SUM(AD12:AD19)+SUM(AB23:AB37)+SUM(AD23:AD37)+SUM(AB40:AB46)+SUM(AD40:AD46)+SUM(AB49:AB54)+SUM(AD49:AD54))=0,"",(SUM(AB12:AB19)+SUM(AD12:AD19)+SUM(AB23:AB37)+SUM(AD23:AD37)+SUM(AB40:AB46)+SUM(AD40:AD46)+SUM(AB49:AB54)+SUM(AD49:AD54)))</f>
        <v/>
      </c>
      <c r="AH56" s="79" t="str">
        <f>IF((SUM(AH12:AH19)+SUM(AH23:AH37)+SUM(AH40:AH46)+SUM(AH49:AH54))=0,"",(SUM(AH12:AH19)+SUM(AH23:AH37)+SUM(AH40:AH46)+SUM(AH49:AH54)))</f>
        <v/>
      </c>
      <c r="AI56" s="80" t="str">
        <f>IF((((SUM(AH12:AH19)+SUM(AH23:AH37)+SUM(AH40:AH46)+SUM(AH49:AH54))*15))=0,"",(((SUM(AH12:AH19)+SUM(AH23:AH37)+SUM(AH40:AH46)+SUM(AH49:AH54))*15)))</f>
        <v/>
      </c>
      <c r="AJ56" s="80" t="str">
        <f>IF((SUM(AJ12:AJ19)+SUM(AJ23:AJ37)+SUM(AJ40:AJ46)+SUM(AJ49:AJ54))=0,"",(SUM(AJ12:AJ19)+SUM(AJ23:AJ37)+SUM(AJ40:AJ46)+SUM(AJ49:AJ54)))</f>
        <v/>
      </c>
      <c r="AK56" s="80" t="str">
        <f>IF((((SUM(AJ12:AJ19)+SUM(AJ23:AJ37)+SUM(AJ40:AJ46)+SUM(AJ49:AJ54))*15))=0,"",(((SUM(AJ12:AJ19)+SUM(AJ23:AJ37)+SUM(AJ40:AJ46)+SUM(AJ49:AJ54))*15)))</f>
        <v/>
      </c>
      <c r="AL56" s="82" t="str">
        <f>IF((SUM(AL12:AL19)+SUM(AL23:AL37)+SUM(AL40:AL46)+SUM(AL49:AL54))=0,"",(SUM(AL12:AL19)+SUM(AL23:AL37)+SUM(AL40:AL46)+SUM(AL49:AL54)))</f>
        <v/>
      </c>
      <c r="AM56" s="83" t="str">
        <f>IF((SUM(AH12:AH19)+SUM(AJ12:AJ19)+SUM(AH23:AH37)+SUM(AJ23:AJ37)+SUM(AH40:AH46)+SUM(AJ40:AJ46)+SUM(AH49:AH54)+SUM(AJ49:AJ54))=0,"",(SUM(AH12:AH19)+SUM(AJ12:AJ19)+SUM(AH23:AH37)+SUM(AJ23:AJ37)+SUM(AH40:AH46)+SUM(AJ40:AJ46)+SUM(AH49:AH54)+SUM(AJ49:AJ54)))</f>
        <v/>
      </c>
      <c r="AN56" s="79" t="str">
        <f>IF((SUM(AN12:AN19)+SUM(AN23:AN37)+SUM(AN40:AN46)+SUM(AN49:AN54))=0,"",(SUM(AN12:AN19)+SUM(AN23:AN37)+SUM(AN40:AN46)+SUM(AN49:AN54)))</f>
        <v/>
      </c>
      <c r="AO56" s="80" t="str">
        <f>IF((((SUM(AN12:AN19)+SUM(AN23:AN37)+SUM(AN40:AN46)+SUM(AN49:AN54))*15))=0,"",(((SUM(AN12:AN19)+SUM(AN23:AN37)+SUM(AN40:AN46)+SUM(AN49:AN54))*15)))</f>
        <v/>
      </c>
      <c r="AP56" s="80" t="str">
        <f>IF((SUM(AP12:AP19)+SUM(AP23:AP37)+SUM(AP40:AP46)+SUM(AP49:AP54))=0,"",(SUM(AP12:AP19)+SUM(AP23:AP37)+SUM(AP40:AP46)+SUM(AP49:AP54)))</f>
        <v/>
      </c>
      <c r="AQ56" s="80" t="str">
        <f>IF((((SUM(AP12:AP19)+SUM(AP23:AP37)+SUM(AP40:AP46)+SUM(AP49:AP54))*15))=0,"",(((SUM(AP12:AP19)+SUM(AP23:AP37)+SUM(AP40:AP46)+SUM(AP49:AP54))*15)))</f>
        <v/>
      </c>
      <c r="AR56" s="82" t="str">
        <f>IF((SUM(AR12:AR19)+SUM(AR23:AR37)+SUM(AR40:AR46)+SUM(AR49:AR54))=0,"",(SUM(AR12:AR19)+SUM(AR23:AR37)+SUM(AR40:AR46)+SUM(AR49:AR54)))</f>
        <v/>
      </c>
      <c r="AS56" s="83" t="str">
        <f>IF((SUM(AN12:AN19)+SUM(AP12:AP19)+SUM(AN23:AN37)+SUM(AP23:AP37)+SUM(AN40:AN46)+SUM(AP40:AP46)+SUM(AN49:AN54)+SUM(AP49:AP54))=0,"",(SUM(AN12:AN19)+SUM(AP12:AP19)+SUM(AN23:AN37)+SUM(AP23:AP37)+SUM(AN40:AN46)+SUM(AP40:AP46)+SUM(AN49:AN54)+SUM(AP49:AP54)))</f>
        <v/>
      </c>
      <c r="AT56" s="79" t="str">
        <f>IF((SUM(AT12:AT19)+SUM(AT23:AT37)+SUM(AT40:AT46)+SUM(AT49:AT54))=0,"",(SUM(AT12:AT19)+SUM(AT23:AT37)+SUM(AT40:AT46)+SUM(AT49:AT54)))</f>
        <v/>
      </c>
      <c r="AU56" s="80" t="str">
        <f>IF((((SUM(AT12:AT19)+SUM(AT23:AT37)+SUM(AT40:AT46)+SUM(AT49:AT54))*15))=0,"",(((SUM(AT12:AT19)+SUM(AT23:AT37)+SUM(AT40:AT46)+SUM(AT49:AT54))*15)))</f>
        <v/>
      </c>
      <c r="AV56" s="80" t="str">
        <f>IF((SUM(AV12:AV19)+SUM(AV23:AV37)+SUM(AV40:AV46)+SUM(AV49:AV54))=0,"",(SUM(AV12:AV19)+SUM(AV23:AV37)+SUM(AV40:AV46)+SUM(AV49:AV54)))</f>
        <v/>
      </c>
      <c r="AW56" s="80" t="str">
        <f>IF((((SUM(AV12:AV19)+SUM(AV23:AV37)+SUM(AV40:AV46)+SUM(AV49:AV54))*15))=0,"",(((SUM(AV12:AV19)+SUM(AV23:AV37)+SUM(AV40:AV46)+SUM(AV49:AV54))*15)))</f>
        <v/>
      </c>
      <c r="AX56" s="82" t="str">
        <f>IF((SUM(AX12:AX19)+SUM(AX23:AX37)+SUM(AX40:AX46)+SUM(AX49:AX54))=0,"",(SUM(AX12:AX19)+SUM(AX23:AX37)+SUM(AX40:AX46)+SUM(AX49:AX54)))</f>
        <v/>
      </c>
      <c r="AY56" s="83" t="str">
        <f>IF((SUM(AT12:AT19)+SUM(AV12:AV19)+SUM(AT23:AT37)+SUM(AV23:AV37)+SUM(AT40:AT46)+SUM(AV40:AV46)+SUM(AT49:AT54)+SUM(AV49:AV54))=0,"",(SUM(AT12:AT19)+SUM(AV12:AV19)+SUM(AT23:AT37)+SUM(AV23:AV37)+SUM(AT40:AT46)+SUM(AV40:AV46)+SUM(AT49:AT54)+SUM(AV49:AV54)))</f>
        <v/>
      </c>
      <c r="AZ56" s="84">
        <f>IF((SUM(AZ12:AZ20)+SUM(AZ23:AZ37)+SUM(AZ40:AZ46)+SUM(AZ49:AZ54))=0,"",(SUM(AZ12:AZ20)+SUM(AZ23:AZ37)+SUM(AZ40:AZ46)+SUM(AZ49:AZ54)))</f>
        <v>54</v>
      </c>
      <c r="BA56" s="80">
        <f>IF((((SUM(AZ12:AZ20)+SUM(AZ23:AZ37)+SUM(AZ40:AZ46)+SUM(AZ49:AZ54))*15))=0,"",(((SUM(AZ12:AZ20)+SUM(AZ23:AZ37)+SUM(AZ40:AZ46)+SUM(AZ49:AZ54))*15)))</f>
        <v>810</v>
      </c>
      <c r="BB56" s="80">
        <f>IF((SUM(BB12:BB20)+SUM(BB23:BB37)+SUM(BB40:BB46)+SUM(BB49:BB54))=0,"",(SUM(BB12:BB20)+SUM(BB23:BB37)+SUM(BB40:BB46)+SUM(BB49:BB54)))</f>
        <v>33</v>
      </c>
      <c r="BC56" s="80">
        <f>IF((((SUM(BB12:BB20)+SUM(BB23:BB37)+SUM(BB40:BB46)+SUM(BB49:BB54))*15))=0,"",(((SUM(BB12:BB20)+SUM(BB23:BB37)+SUM(BB40:BB46)+SUM(BB49:BB54))*15)))</f>
        <v>495</v>
      </c>
      <c r="BD56" s="85">
        <f>IF((SUM(BD12:BD20)+SUM(BD23:BD37)+SUM(BD40:BD46)+SUM(BD49:BD54))=0,"",(SUM(BD12:BD20)+SUM(BD23:BD37)+SUM(BD40:BD46)+SUM(BD49:BD54)))</f>
        <v>92</v>
      </c>
      <c r="BE56" s="86">
        <f>IF((SUM(AZ12:AZ20)+SUM(BB12:BB20)+SUM(AZ23:AZ37)+SUM(BB23:BB37)+SUM(AZ40:AZ46)+SUM(BB40:BB46)+SUM(AZ49:AZ54)+SUM(BB49:BB54))=0,"",(SUM(AZ12:AZ20)+SUM(BB12:BB20)+SUM(AZ23:AZ37)+SUM(BB23:BB37)+SUM(AZ40:AZ46)+SUM(BB40:BB46)+SUM(AZ49:AZ54)+SUM(BB49:BB54)))</f>
        <v>87</v>
      </c>
      <c r="BF56" s="434"/>
      <c r="BG56" s="87"/>
    </row>
    <row r="57" spans="1:60" s="93" customFormat="1" ht="16.149999999999999" hidden="1" customHeight="1" thickBot="1" x14ac:dyDescent="0.25">
      <c r="A57" s="741" t="s">
        <v>146</v>
      </c>
      <c r="B57" s="742"/>
      <c r="C57" s="743"/>
      <c r="D57" s="88">
        <f>SUM(D56)</f>
        <v>16</v>
      </c>
      <c r="E57" s="89">
        <f t="shared" ref="E57:BE57" si="70">SUM(E56)</f>
        <v>212</v>
      </c>
      <c r="F57" s="89">
        <f t="shared" si="70"/>
        <v>21</v>
      </c>
      <c r="G57" s="89">
        <f t="shared" si="70"/>
        <v>262</v>
      </c>
      <c r="H57" s="89">
        <f t="shared" si="70"/>
        <v>30</v>
      </c>
      <c r="I57" s="90">
        <f t="shared" si="70"/>
        <v>37</v>
      </c>
      <c r="J57" s="91">
        <f t="shared" si="70"/>
        <v>20</v>
      </c>
      <c r="K57" s="89">
        <f t="shared" si="70"/>
        <v>300</v>
      </c>
      <c r="L57" s="89">
        <f t="shared" si="70"/>
        <v>4</v>
      </c>
      <c r="M57" s="89">
        <f t="shared" si="70"/>
        <v>60</v>
      </c>
      <c r="N57" s="89">
        <f t="shared" si="70"/>
        <v>30</v>
      </c>
      <c r="O57" s="90">
        <f t="shared" si="70"/>
        <v>24</v>
      </c>
      <c r="P57" s="91">
        <f t="shared" si="70"/>
        <v>13</v>
      </c>
      <c r="Q57" s="89">
        <f t="shared" si="70"/>
        <v>195</v>
      </c>
      <c r="R57" s="89">
        <f t="shared" si="70"/>
        <v>4</v>
      </c>
      <c r="S57" s="89">
        <f t="shared" si="70"/>
        <v>90</v>
      </c>
      <c r="T57" s="89">
        <f t="shared" si="70"/>
        <v>24</v>
      </c>
      <c r="U57" s="90">
        <f t="shared" si="70"/>
        <v>19</v>
      </c>
      <c r="V57" s="91">
        <f t="shared" si="70"/>
        <v>5</v>
      </c>
      <c r="W57" s="89">
        <f t="shared" si="70"/>
        <v>75</v>
      </c>
      <c r="X57" s="89">
        <f t="shared" si="70"/>
        <v>2</v>
      </c>
      <c r="Y57" s="89">
        <f t="shared" si="70"/>
        <v>30</v>
      </c>
      <c r="Z57" s="89">
        <f t="shared" si="70"/>
        <v>8</v>
      </c>
      <c r="AA57" s="90">
        <f t="shared" si="70"/>
        <v>7</v>
      </c>
      <c r="AB57" s="91">
        <f t="shared" si="70"/>
        <v>0</v>
      </c>
      <c r="AC57" s="89">
        <f t="shared" si="70"/>
        <v>0</v>
      </c>
      <c r="AD57" s="89">
        <f t="shared" si="70"/>
        <v>0</v>
      </c>
      <c r="AE57" s="89">
        <f t="shared" si="70"/>
        <v>0</v>
      </c>
      <c r="AF57" s="89">
        <f t="shared" si="70"/>
        <v>0</v>
      </c>
      <c r="AG57" s="89">
        <f t="shared" si="70"/>
        <v>0</v>
      </c>
      <c r="AH57" s="89">
        <f t="shared" si="70"/>
        <v>0</v>
      </c>
      <c r="AI57" s="89">
        <f t="shared" si="70"/>
        <v>0</v>
      </c>
      <c r="AJ57" s="89">
        <f t="shared" si="70"/>
        <v>0</v>
      </c>
      <c r="AK57" s="89">
        <f t="shared" si="70"/>
        <v>0</v>
      </c>
      <c r="AL57" s="89">
        <f t="shared" si="70"/>
        <v>0</v>
      </c>
      <c r="AM57" s="89">
        <f t="shared" si="70"/>
        <v>0</v>
      </c>
      <c r="AN57" s="89">
        <f t="shared" si="70"/>
        <v>0</v>
      </c>
      <c r="AO57" s="89">
        <f t="shared" si="70"/>
        <v>0</v>
      </c>
      <c r="AP57" s="89">
        <f t="shared" si="70"/>
        <v>0</v>
      </c>
      <c r="AQ57" s="89">
        <f t="shared" si="70"/>
        <v>0</v>
      </c>
      <c r="AR57" s="89">
        <f t="shared" si="70"/>
        <v>0</v>
      </c>
      <c r="AS57" s="89">
        <f t="shared" si="70"/>
        <v>0</v>
      </c>
      <c r="AT57" s="89">
        <f t="shared" si="70"/>
        <v>0</v>
      </c>
      <c r="AU57" s="89">
        <f t="shared" si="70"/>
        <v>0</v>
      </c>
      <c r="AV57" s="89">
        <f t="shared" si="70"/>
        <v>0</v>
      </c>
      <c r="AW57" s="89">
        <f t="shared" si="70"/>
        <v>0</v>
      </c>
      <c r="AX57" s="89">
        <f t="shared" si="70"/>
        <v>0</v>
      </c>
      <c r="AY57" s="89">
        <f t="shared" si="70"/>
        <v>0</v>
      </c>
      <c r="AZ57" s="89">
        <f t="shared" si="70"/>
        <v>54</v>
      </c>
      <c r="BA57" s="89">
        <f t="shared" si="70"/>
        <v>810</v>
      </c>
      <c r="BB57" s="89">
        <f t="shared" si="70"/>
        <v>33</v>
      </c>
      <c r="BC57" s="89">
        <f t="shared" si="70"/>
        <v>495</v>
      </c>
      <c r="BD57" s="89">
        <f t="shared" si="70"/>
        <v>92</v>
      </c>
      <c r="BE57" s="92">
        <f t="shared" si="70"/>
        <v>87</v>
      </c>
      <c r="BF57" s="428"/>
      <c r="BG57" s="24"/>
    </row>
    <row r="58" spans="1:60" s="262" customFormat="1" ht="16.149999999999999" hidden="1" customHeight="1" x14ac:dyDescent="0.2">
      <c r="A58" s="256" t="s">
        <v>11</v>
      </c>
      <c r="B58" s="257"/>
      <c r="C58" s="258" t="s">
        <v>147</v>
      </c>
      <c r="D58" s="94"/>
      <c r="E58" s="95"/>
      <c r="F58" s="96"/>
      <c r="G58" s="95"/>
      <c r="H58" s="96"/>
      <c r="I58" s="97"/>
      <c r="J58" s="96"/>
      <c r="K58" s="95"/>
      <c r="L58" s="96"/>
      <c r="M58" s="95"/>
      <c r="N58" s="96"/>
      <c r="O58" s="97"/>
      <c r="P58" s="96"/>
      <c r="Q58" s="95"/>
      <c r="R58" s="96"/>
      <c r="S58" s="95"/>
      <c r="T58" s="96"/>
      <c r="U58" s="97"/>
      <c r="V58" s="96"/>
      <c r="W58" s="95"/>
      <c r="X58" s="96"/>
      <c r="Y58" s="95"/>
      <c r="Z58" s="96"/>
      <c r="AA58" s="97"/>
      <c r="AB58" s="96"/>
      <c r="AC58" s="95"/>
      <c r="AD58" s="96"/>
      <c r="AE58" s="95"/>
      <c r="AF58" s="96"/>
      <c r="AG58" s="97"/>
      <c r="AH58" s="96"/>
      <c r="AI58" s="95"/>
      <c r="AJ58" s="96"/>
      <c r="AK58" s="95"/>
      <c r="AL58" s="96"/>
      <c r="AM58" s="97"/>
      <c r="AN58" s="96"/>
      <c r="AO58" s="95"/>
      <c r="AP58" s="96"/>
      <c r="AQ58" s="95"/>
      <c r="AR58" s="96"/>
      <c r="AS58" s="97"/>
      <c r="AT58" s="96"/>
      <c r="AU58" s="95"/>
      <c r="AV58" s="96"/>
      <c r="AW58" s="95"/>
      <c r="AX58" s="96"/>
      <c r="AY58" s="97"/>
      <c r="AZ58" s="98"/>
      <c r="BA58" s="96"/>
      <c r="BB58" s="96"/>
      <c r="BC58" s="96"/>
      <c r="BD58" s="96"/>
      <c r="BE58" s="99"/>
      <c r="BF58" s="425"/>
      <c r="BG58" s="3"/>
    </row>
    <row r="59" spans="1:60" s="262" customFormat="1" ht="16.149999999999999" hidden="1" customHeight="1" x14ac:dyDescent="0.2">
      <c r="A59" s="298" t="s">
        <v>148</v>
      </c>
      <c r="B59" s="299"/>
      <c r="C59" s="300" t="s">
        <v>149</v>
      </c>
      <c r="D59" s="713"/>
      <c r="E59" s="714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4"/>
      <c r="U59" s="714"/>
      <c r="V59" s="714"/>
      <c r="W59" s="714"/>
      <c r="X59" s="714"/>
      <c r="Y59" s="714"/>
      <c r="Z59" s="714"/>
      <c r="AA59" s="714"/>
      <c r="AB59" s="714"/>
      <c r="AC59" s="714"/>
      <c r="AD59" s="714"/>
      <c r="AE59" s="714"/>
      <c r="AF59" s="714"/>
      <c r="AG59" s="714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5"/>
      <c r="BA59" s="26"/>
      <c r="BB59" s="26"/>
      <c r="BC59" s="26"/>
      <c r="BD59" s="26"/>
      <c r="BE59" s="27"/>
      <c r="BF59" s="425"/>
      <c r="BG59" s="3"/>
    </row>
    <row r="60" spans="1:60" s="69" customFormat="1" ht="16.149999999999999" hidden="1" customHeight="1" x14ac:dyDescent="0.2">
      <c r="A60" s="622" t="s">
        <v>366</v>
      </c>
      <c r="B60" s="58" t="s">
        <v>29</v>
      </c>
      <c r="C60" s="629" t="s">
        <v>150</v>
      </c>
      <c r="D60" s="60"/>
      <c r="E60" s="63" t="str">
        <f t="shared" ref="E60:E67" si="71">IF(D60*15=0,"",D60*15)</f>
        <v/>
      </c>
      <c r="F60" s="62"/>
      <c r="G60" s="63" t="str">
        <f t="shared" ref="G60:G67" si="72">IF(F60*15=0,"",F60*15)</f>
        <v/>
      </c>
      <c r="H60" s="62"/>
      <c r="I60" s="64"/>
      <c r="J60" s="65"/>
      <c r="K60" s="63" t="str">
        <f>IF(J60*15=0,"",J60*15)</f>
        <v/>
      </c>
      <c r="L60" s="62"/>
      <c r="M60" s="63" t="str">
        <f>IF(L60*15=0,"",L60*15)</f>
        <v/>
      </c>
      <c r="N60" s="62"/>
      <c r="O60" s="64"/>
      <c r="P60" s="340">
        <v>2</v>
      </c>
      <c r="Q60" s="63">
        <f>IF(P60*15=0,"",P60*15)</f>
        <v>30</v>
      </c>
      <c r="R60" s="62"/>
      <c r="S60" s="63" t="str">
        <f t="shared" ref="S60:S67" si="73">IF(R60*15=0,"",R60*15)</f>
        <v/>
      </c>
      <c r="T60" s="62">
        <v>2</v>
      </c>
      <c r="U60" s="64" t="s">
        <v>29</v>
      </c>
      <c r="V60" s="65"/>
      <c r="W60" s="63" t="str">
        <f t="shared" ref="W60:W65" si="74">IF(V60*15=0,"",V60*15)</f>
        <v/>
      </c>
      <c r="X60" s="62"/>
      <c r="Y60" s="63" t="str">
        <f t="shared" ref="Y60:Y65" si="75">IF(X60*15=0,"",X60*15)</f>
        <v/>
      </c>
      <c r="Z60" s="62"/>
      <c r="AA60" s="64"/>
      <c r="AB60" s="65"/>
      <c r="AC60" s="63" t="str">
        <f t="shared" ref="AC60:AC68" si="76">IF(AB60*15=0,"",AB60*15)</f>
        <v/>
      </c>
      <c r="AD60" s="62"/>
      <c r="AE60" s="63" t="str">
        <f t="shared" ref="AE60:AE68" si="77">IF(AD60*15=0,"",AD60*15)</f>
        <v/>
      </c>
      <c r="AF60" s="62"/>
      <c r="AG60" s="66"/>
      <c r="AH60" s="65"/>
      <c r="AI60" s="63" t="str">
        <f t="shared" ref="AI60:AI65" si="78">IF(AH60*15=0,"",AH60*15)</f>
        <v/>
      </c>
      <c r="AJ60" s="62"/>
      <c r="AK60" s="63" t="str">
        <f t="shared" ref="AK60:AK70" si="79">IF(AJ60*15=0,"",AJ60*15)</f>
        <v/>
      </c>
      <c r="AL60" s="62"/>
      <c r="AM60" s="66"/>
      <c r="AN60" s="65"/>
      <c r="AO60" s="63" t="str">
        <f t="shared" ref="AO60:AO65" si="80">IF(AN60*15=0,"",AN60*15)</f>
        <v/>
      </c>
      <c r="AP60" s="62"/>
      <c r="AQ60" s="63" t="str">
        <f t="shared" ref="AQ60:AQ65" si="81">IF(AP60*15=0,"",AP60*15)</f>
        <v/>
      </c>
      <c r="AR60" s="62"/>
      <c r="AS60" s="66"/>
      <c r="AT60" s="65"/>
      <c r="AU60" s="63" t="str">
        <f t="shared" ref="AU60:AU65" si="82">IF(AT60*15=0,"",AT60*15)</f>
        <v/>
      </c>
      <c r="AV60" s="62"/>
      <c r="AW60" s="63" t="str">
        <f t="shared" ref="AW60:AW65" si="83">IF(AV60*15=0,"",AV60*15)</f>
        <v/>
      </c>
      <c r="AX60" s="62"/>
      <c r="AY60" s="66"/>
      <c r="AZ60" s="67">
        <f t="shared" ref="AZ60:AZ73" si="84">IF(D60+J60+P60+V60+AB60+AH60+AN60+AT60=0,"",D60+J60+P60+V60+AB60+AH60+AN60+AT60)</f>
        <v>2</v>
      </c>
      <c r="BA60" s="63">
        <f t="shared" ref="BA60:BA73" si="85">IF((D60+J60+P60+V60+AB60+AH60+AN60+AT60)*15=0,"",(D60+J60+P60+V60+AB60+AH60+AN60+AT60)*15)</f>
        <v>30</v>
      </c>
      <c r="BB60" s="100" t="str">
        <f t="shared" ref="BB60:BB65" si="86">IF(F60+L60+R60+X60+AD60+AJ60+AP60+AV60=0,"",F60+L60+R60+X60+AD60+AJ60+AP60+AV60)</f>
        <v/>
      </c>
      <c r="BC60" s="63" t="str">
        <f t="shared" ref="BC60:BC65" si="87">IF((F60+L60+R60+X60+AD60+AJ60+AP60+AV60)*15=0,"",(F60+L60+R60+X60+AD60+AJ60+AP60+AV60)*15)</f>
        <v/>
      </c>
      <c r="BD60" s="100">
        <f t="shared" ref="BD60:BD73" si="88">IF(H60+N60+T60+Z60+AF60+AL60+AR60+AX60=0,"",H60+N60+T60+Z60+AF60+AL60+AR60+AX60)</f>
        <v>2</v>
      </c>
      <c r="BE60" s="68">
        <f t="shared" ref="BE60:BE65" si="89">IF((D60+J60+P60+V60+AB60+F60+L60+R60+X60+AD60+AH60+AN60+AT60+AF60+AP60+AV60)=0,"",(D60+J60+P60+V60+AB60+F60+L60+R60+X60+AD60+AH60+AN60+AT60+AJ60+AP60+AV60))</f>
        <v>2</v>
      </c>
      <c r="BF60" s="432" t="s">
        <v>151</v>
      </c>
      <c r="BG60" s="57" t="s">
        <v>151</v>
      </c>
    </row>
    <row r="61" spans="1:60" s="69" customFormat="1" ht="16.149999999999999" hidden="1" customHeight="1" x14ac:dyDescent="0.2">
      <c r="A61" s="41" t="s">
        <v>348</v>
      </c>
      <c r="B61" s="58" t="s">
        <v>29</v>
      </c>
      <c r="C61" s="70" t="s">
        <v>152</v>
      </c>
      <c r="D61" s="60"/>
      <c r="E61" s="63" t="str">
        <f>IF(D61*15=0,"",D61*15)</f>
        <v/>
      </c>
      <c r="F61" s="62"/>
      <c r="G61" s="63" t="str">
        <f>IF(F61*15=0,"",F61*15)</f>
        <v/>
      </c>
      <c r="H61" s="62"/>
      <c r="I61" s="64"/>
      <c r="J61" s="340"/>
      <c r="K61" s="55" t="str">
        <f>IF(J61*15=0,"",J61*15)</f>
        <v/>
      </c>
      <c r="L61" s="341"/>
      <c r="M61" s="55" t="str">
        <f>IF(L61*15=0,"",L61*15)</f>
        <v/>
      </c>
      <c r="N61" s="341"/>
      <c r="O61" s="342"/>
      <c r="P61" s="65">
        <v>1</v>
      </c>
      <c r="Q61" s="63">
        <f>IF(P61*15=0,"",P61*15)</f>
        <v>15</v>
      </c>
      <c r="R61" s="62"/>
      <c r="S61" s="63" t="str">
        <f>IF(R61*15=0,"",R61*15)</f>
        <v/>
      </c>
      <c r="T61" s="62">
        <v>2</v>
      </c>
      <c r="U61" s="64" t="s">
        <v>31</v>
      </c>
      <c r="V61" s="65"/>
      <c r="W61" s="63" t="str">
        <f>IF(V61*15=0,"",V61*15)</f>
        <v/>
      </c>
      <c r="X61" s="62"/>
      <c r="Y61" s="63" t="str">
        <f>IF(X61*15=0,"",X61*15)</f>
        <v/>
      </c>
      <c r="Z61" s="62"/>
      <c r="AA61" s="64"/>
      <c r="AB61" s="65"/>
      <c r="AC61" s="63" t="str">
        <f>IF(AB61*15=0,"",AB61*15)</f>
        <v/>
      </c>
      <c r="AD61" s="62"/>
      <c r="AE61" s="63" t="str">
        <f>IF(AD61*15=0,"",AD61*15)</f>
        <v/>
      </c>
      <c r="AF61" s="62"/>
      <c r="AG61" s="66"/>
      <c r="AH61" s="65"/>
      <c r="AI61" s="63" t="str">
        <f>IF(AH61*15=0,"",AH61*15)</f>
        <v/>
      </c>
      <c r="AJ61" s="62"/>
      <c r="AK61" s="63" t="str">
        <f>IF(AJ61*15=0,"",AJ61*15)</f>
        <v/>
      </c>
      <c r="AL61" s="62"/>
      <c r="AM61" s="66"/>
      <c r="AN61" s="65"/>
      <c r="AO61" s="63" t="str">
        <f>IF(AN61*15=0,"",AN61*15)</f>
        <v/>
      </c>
      <c r="AP61" s="62"/>
      <c r="AQ61" s="63" t="str">
        <f>IF(AP61*15=0,"",AP61*15)</f>
        <v/>
      </c>
      <c r="AR61" s="62"/>
      <c r="AS61" s="66"/>
      <c r="AT61" s="65"/>
      <c r="AU61" s="63" t="str">
        <f>IF(AT61*15=0,"",AT61*15)</f>
        <v/>
      </c>
      <c r="AV61" s="62"/>
      <c r="AW61" s="63" t="str">
        <f>IF(AV61*15=0,"",AV61*15)</f>
        <v/>
      </c>
      <c r="AX61" s="62"/>
      <c r="AY61" s="66"/>
      <c r="AZ61" s="67">
        <f t="shared" si="84"/>
        <v>1</v>
      </c>
      <c r="BA61" s="63">
        <f t="shared" si="85"/>
        <v>15</v>
      </c>
      <c r="BB61" s="100" t="str">
        <f>IF(F61+L61+R61+X61+AD61+AJ61+AP61+AV61=0,"",F61+L61+R61+X61+AD61+AJ61+AP61+AV61)</f>
        <v/>
      </c>
      <c r="BC61" s="63" t="str">
        <f>IF((F61+L61+R61+X61+AD61+AJ61+AP61+AV61)*15=0,"",(F61+L61+R61+X61+AD61+AJ61+AP61+AV61)*15)</f>
        <v/>
      </c>
      <c r="BD61" s="100">
        <f t="shared" si="88"/>
        <v>2</v>
      </c>
      <c r="BE61" s="68">
        <f>IF((D61+J61+P61+V61+AB61+F61+L61+R61+X61+AD61+AH61+AN61+AT61+AF61+AP61+AV61)=0,"",(D61+J61+P61+V61+AB61+F61+L61+R61+X61+AD61+AH61+AN61+AT61+AJ61+AP61+AV61))</f>
        <v>1</v>
      </c>
      <c r="BF61" s="432" t="s">
        <v>153</v>
      </c>
      <c r="BG61" s="57" t="s">
        <v>153</v>
      </c>
    </row>
    <row r="62" spans="1:60" s="69" customFormat="1" ht="16.149999999999999" hidden="1" customHeight="1" x14ac:dyDescent="0.2">
      <c r="A62" s="41" t="s">
        <v>349</v>
      </c>
      <c r="B62" s="58" t="s">
        <v>29</v>
      </c>
      <c r="C62" s="108" t="s">
        <v>154</v>
      </c>
      <c r="D62" s="60"/>
      <c r="E62" s="63" t="str">
        <f>IF(D62*15=0,"",D62*15)</f>
        <v/>
      </c>
      <c r="F62" s="62"/>
      <c r="G62" s="63" t="str">
        <f>IF(F62*15=0,"",F62*15)</f>
        <v/>
      </c>
      <c r="H62" s="62"/>
      <c r="I62" s="64"/>
      <c r="J62" s="65"/>
      <c r="K62" s="63" t="str">
        <f>IF(J62*15=0,"",J62*15)</f>
        <v/>
      </c>
      <c r="L62" s="62"/>
      <c r="M62" s="63" t="str">
        <f>IF(L62*15=0,"",L62*15)</f>
        <v/>
      </c>
      <c r="N62" s="62"/>
      <c r="O62" s="64"/>
      <c r="P62" s="65">
        <v>2</v>
      </c>
      <c r="Q62" s="63">
        <f>IF(P62*15=0,"",P62*15)</f>
        <v>30</v>
      </c>
      <c r="R62" s="62"/>
      <c r="S62" s="63" t="str">
        <f>IF(R62*15=0,"",R62*15)</f>
        <v/>
      </c>
      <c r="T62" s="62">
        <v>2</v>
      </c>
      <c r="U62" s="64" t="s">
        <v>155</v>
      </c>
      <c r="V62" s="65"/>
      <c r="W62" s="63" t="str">
        <f>IF(V62*15=0,"",V62*15)</f>
        <v/>
      </c>
      <c r="X62" s="62"/>
      <c r="Y62" s="63" t="str">
        <f>IF(X62*15=0,"",X62*15)</f>
        <v/>
      </c>
      <c r="Z62" s="62"/>
      <c r="AA62" s="64"/>
      <c r="AB62" s="65"/>
      <c r="AC62" s="63" t="str">
        <f>IF(AB62*15=0,"",AB62*15)</f>
        <v/>
      </c>
      <c r="AD62" s="62"/>
      <c r="AE62" s="63" t="str">
        <f>IF(AD62*15=0,"",AD62*15)</f>
        <v/>
      </c>
      <c r="AF62" s="62"/>
      <c r="AG62" s="66"/>
      <c r="AH62" s="65"/>
      <c r="AI62" s="63" t="str">
        <f>IF(AH62*15=0,"",AH62*15)</f>
        <v/>
      </c>
      <c r="AJ62" s="62"/>
      <c r="AK62" s="63" t="str">
        <f>IF(AJ62*15=0,"",AJ62*15)</f>
        <v/>
      </c>
      <c r="AL62" s="62"/>
      <c r="AM62" s="66"/>
      <c r="AN62" s="65"/>
      <c r="AO62" s="63" t="str">
        <f>IF(AN62*15=0,"",AN62*15)</f>
        <v/>
      </c>
      <c r="AP62" s="62"/>
      <c r="AQ62" s="63" t="str">
        <f>IF(AP62*15=0,"",AP62*15)</f>
        <v/>
      </c>
      <c r="AR62" s="62"/>
      <c r="AS62" s="66"/>
      <c r="AT62" s="65"/>
      <c r="AU62" s="63" t="str">
        <f>IF(AT62*15=0,"",AT62*15)</f>
        <v/>
      </c>
      <c r="AV62" s="62"/>
      <c r="AW62" s="63" t="str">
        <f>IF(AV62*15=0,"",AV62*15)</f>
        <v/>
      </c>
      <c r="AX62" s="62"/>
      <c r="AY62" s="66"/>
      <c r="AZ62" s="67">
        <f t="shared" si="84"/>
        <v>2</v>
      </c>
      <c r="BA62" s="63">
        <f t="shared" si="85"/>
        <v>30</v>
      </c>
      <c r="BB62" s="100" t="str">
        <f>IF(F62+L62+R62+X62+AD62+AJ62+AP62+AV62=0,"",F62+L62+R62+X62+AD62+AJ62+AP62+AV62)</f>
        <v/>
      </c>
      <c r="BC62" s="63" t="str">
        <f>IF((F62+L62+R62+X62+AD62+AJ62+AP62+AV62)*15=0,"",(F62+L62+R62+X62+AD62+AJ62+AP62+AV62)*15)</f>
        <v/>
      </c>
      <c r="BD62" s="100">
        <f t="shared" si="88"/>
        <v>2</v>
      </c>
      <c r="BE62" s="68">
        <f>IF((D62+J62+P62+V62+AB62+F62+L62+R62+X62+AD62+AH62+AN62+AT62+AF62+AP62+AV62)=0,"",(D62+J62+P62+V62+AB62+F62+L62+R62+X62+AD62+AH62+AN62+AT62+AJ62+AP62+AV62))</f>
        <v>2</v>
      </c>
      <c r="BF62" s="430" t="s">
        <v>156</v>
      </c>
      <c r="BG62" s="57" t="s">
        <v>157</v>
      </c>
    </row>
    <row r="63" spans="1:60" s="69" customFormat="1" ht="16.149999999999999" hidden="1" customHeight="1" x14ac:dyDescent="0.2">
      <c r="A63" s="41" t="s">
        <v>350</v>
      </c>
      <c r="B63" s="58" t="s">
        <v>29</v>
      </c>
      <c r="C63" s="70" t="s">
        <v>158</v>
      </c>
      <c r="D63" s="60"/>
      <c r="E63" s="63" t="str">
        <f>IF(D63*15=0,"",D63*15)</f>
        <v/>
      </c>
      <c r="F63" s="62"/>
      <c r="G63" s="63" t="str">
        <f>IF(F63*15=0,"",F63*15)</f>
        <v/>
      </c>
      <c r="H63" s="62"/>
      <c r="I63" s="64"/>
      <c r="J63" s="65"/>
      <c r="K63" s="63" t="str">
        <f>IF(J63*15=0,"",J63*15)</f>
        <v/>
      </c>
      <c r="L63" s="62"/>
      <c r="M63" s="63" t="str">
        <f>IF(L63*15=0,"",L63*15)</f>
        <v/>
      </c>
      <c r="N63" s="62"/>
      <c r="O63" s="64"/>
      <c r="P63" s="65"/>
      <c r="Q63" s="63" t="str">
        <f>IF(P63*15=0,"",P63*15)</f>
        <v/>
      </c>
      <c r="R63" s="62"/>
      <c r="S63" s="63" t="str">
        <f>IF(R63*15=0,"",R63*15)</f>
        <v/>
      </c>
      <c r="T63" s="62"/>
      <c r="U63" s="64"/>
      <c r="V63" s="65">
        <v>2</v>
      </c>
      <c r="W63" s="63">
        <f>IF(V63*15=0,"",V63*15)</f>
        <v>30</v>
      </c>
      <c r="X63" s="62">
        <v>1</v>
      </c>
      <c r="Y63" s="63">
        <f>IF(X63*15=0,"",X63*15)</f>
        <v>15</v>
      </c>
      <c r="Z63" s="62">
        <v>3</v>
      </c>
      <c r="AA63" s="64" t="s">
        <v>159</v>
      </c>
      <c r="AB63" s="65"/>
      <c r="AC63" s="63" t="str">
        <f>IF(AB63*15=0,"",AB63*15)</f>
        <v/>
      </c>
      <c r="AD63" s="62"/>
      <c r="AE63" s="63" t="str">
        <f>IF(AD63*15=0,"",AD63*15)</f>
        <v/>
      </c>
      <c r="AF63" s="62"/>
      <c r="AG63" s="66"/>
      <c r="AH63" s="65"/>
      <c r="AI63" s="63" t="str">
        <f>IF(AH63*15=0,"",AH63*15)</f>
        <v/>
      </c>
      <c r="AJ63" s="62"/>
      <c r="AK63" s="63" t="str">
        <f>IF(AJ63*15=0,"",AJ63*15)</f>
        <v/>
      </c>
      <c r="AL63" s="62"/>
      <c r="AM63" s="66"/>
      <c r="AN63" s="65"/>
      <c r="AO63" s="63" t="str">
        <f>IF(AN63*15=0,"",AN63*15)</f>
        <v/>
      </c>
      <c r="AP63" s="62"/>
      <c r="AQ63" s="63" t="str">
        <f>IF(AP63*15=0,"",AP63*15)</f>
        <v/>
      </c>
      <c r="AR63" s="62"/>
      <c r="AS63" s="66"/>
      <c r="AT63" s="65"/>
      <c r="AU63" s="63" t="str">
        <f>IF(AT63*15=0,"",AT63*15)</f>
        <v/>
      </c>
      <c r="AV63" s="62"/>
      <c r="AW63" s="63" t="str">
        <f>IF(AV63*15=0,"",AV63*15)</f>
        <v/>
      </c>
      <c r="AX63" s="62"/>
      <c r="AY63" s="66"/>
      <c r="AZ63" s="67">
        <f t="shared" si="84"/>
        <v>2</v>
      </c>
      <c r="BA63" s="63">
        <f t="shared" si="85"/>
        <v>30</v>
      </c>
      <c r="BB63" s="100">
        <f>IF(F63+L63+R63+X63+AD63+AJ63+AP63+AV63=0,"",F63+L63+R63+X63+AD63+AJ63+AP63+AV63)</f>
        <v>1</v>
      </c>
      <c r="BC63" s="63">
        <f>IF((F63+L63+R63+X63+AD63+AJ63+AP63+AV63)*15=0,"",(F63+L63+R63+X63+AD63+AJ63+AP63+AV63)*15)</f>
        <v>15</v>
      </c>
      <c r="BD63" s="100">
        <f t="shared" si="88"/>
        <v>3</v>
      </c>
      <c r="BE63" s="68">
        <f>IF((D63+J63+P63+V63+AB63+F63+L63+R63+X63+AD63+AH63+AN63+AT63+AF63+AP63+AV63)=0,"",(D63+J63+P63+V63+AB63+F63+L63+R63+X63+AD63+AH63+AN63+AT63+AJ63+AP63+AV63))</f>
        <v>3</v>
      </c>
      <c r="BF63" s="432" t="s">
        <v>153</v>
      </c>
      <c r="BG63" s="57" t="s">
        <v>153</v>
      </c>
    </row>
    <row r="64" spans="1:60" s="69" customFormat="1" ht="16.149999999999999" hidden="1" customHeight="1" x14ac:dyDescent="0.2">
      <c r="A64" s="41" t="s">
        <v>353</v>
      </c>
      <c r="B64" s="58" t="s">
        <v>29</v>
      </c>
      <c r="C64" s="70" t="s">
        <v>160</v>
      </c>
      <c r="D64" s="60"/>
      <c r="E64" s="63" t="str">
        <f t="shared" si="71"/>
        <v/>
      </c>
      <c r="F64" s="62"/>
      <c r="G64" s="63" t="str">
        <f t="shared" si="72"/>
        <v/>
      </c>
      <c r="H64" s="62"/>
      <c r="I64" s="64"/>
      <c r="J64" s="65"/>
      <c r="K64" s="63"/>
      <c r="L64" s="62"/>
      <c r="M64" s="63"/>
      <c r="N64" s="62"/>
      <c r="O64" s="64"/>
      <c r="P64" s="65"/>
      <c r="Q64" s="63" t="str">
        <f t="shared" ref="Q64:Q73" si="90">IF(P64*15=0,"",P64*15)</f>
        <v/>
      </c>
      <c r="R64" s="62"/>
      <c r="S64" s="63" t="str">
        <f t="shared" si="73"/>
        <v/>
      </c>
      <c r="T64" s="62"/>
      <c r="U64" s="64"/>
      <c r="V64" s="35">
        <v>2</v>
      </c>
      <c r="W64" s="63">
        <f t="shared" si="74"/>
        <v>30</v>
      </c>
      <c r="X64" s="62">
        <v>1</v>
      </c>
      <c r="Y64" s="63">
        <f t="shared" si="75"/>
        <v>15</v>
      </c>
      <c r="Z64" s="62">
        <v>4</v>
      </c>
      <c r="AA64" s="64" t="s">
        <v>29</v>
      </c>
      <c r="AB64" s="65"/>
      <c r="AC64" s="63" t="str">
        <f t="shared" si="76"/>
        <v/>
      </c>
      <c r="AD64" s="62"/>
      <c r="AE64" s="63" t="str">
        <f t="shared" si="77"/>
        <v/>
      </c>
      <c r="AF64" s="62"/>
      <c r="AG64" s="66"/>
      <c r="AH64" s="65"/>
      <c r="AI64" s="63" t="str">
        <f t="shared" si="78"/>
        <v/>
      </c>
      <c r="AJ64" s="62"/>
      <c r="AK64" s="63" t="str">
        <f t="shared" si="79"/>
        <v/>
      </c>
      <c r="AL64" s="62"/>
      <c r="AM64" s="66"/>
      <c r="AN64" s="65"/>
      <c r="AO64" s="63" t="str">
        <f t="shared" si="80"/>
        <v/>
      </c>
      <c r="AP64" s="62"/>
      <c r="AQ64" s="63" t="str">
        <f t="shared" si="81"/>
        <v/>
      </c>
      <c r="AR64" s="62"/>
      <c r="AS64" s="66"/>
      <c r="AT64" s="65"/>
      <c r="AU64" s="63" t="str">
        <f t="shared" si="82"/>
        <v/>
      </c>
      <c r="AV64" s="62"/>
      <c r="AW64" s="63" t="str">
        <f t="shared" si="83"/>
        <v/>
      </c>
      <c r="AX64" s="62"/>
      <c r="AY64" s="66"/>
      <c r="AZ64" s="67">
        <f>IF(D64+J64+P64+V64+AB64+AH64+AN64+AT64=0,"",D64+J64+P64+V64+AB64+AH64+AN64+AT64)</f>
        <v>2</v>
      </c>
      <c r="BA64" s="63">
        <f t="shared" si="85"/>
        <v>30</v>
      </c>
      <c r="BB64" s="100">
        <f t="shared" si="86"/>
        <v>1</v>
      </c>
      <c r="BC64" s="63">
        <f t="shared" si="87"/>
        <v>15</v>
      </c>
      <c r="BD64" s="100">
        <f t="shared" si="88"/>
        <v>4</v>
      </c>
      <c r="BE64" s="68">
        <f t="shared" si="89"/>
        <v>3</v>
      </c>
      <c r="BF64" s="432" t="s">
        <v>161</v>
      </c>
      <c r="BG64" s="57" t="s">
        <v>162</v>
      </c>
    </row>
    <row r="65" spans="1:59" s="69" customFormat="1" ht="16.149999999999999" hidden="1" customHeight="1" x14ac:dyDescent="0.2">
      <c r="A65" s="41" t="s">
        <v>351</v>
      </c>
      <c r="B65" s="58" t="s">
        <v>29</v>
      </c>
      <c r="C65" s="108" t="s">
        <v>163</v>
      </c>
      <c r="D65" s="60"/>
      <c r="E65" s="63" t="str">
        <f t="shared" si="71"/>
        <v/>
      </c>
      <c r="F65" s="62"/>
      <c r="G65" s="63" t="str">
        <f t="shared" si="72"/>
        <v/>
      </c>
      <c r="H65" s="62"/>
      <c r="I65" s="64"/>
      <c r="J65" s="65"/>
      <c r="K65" s="63" t="str">
        <f t="shared" ref="K65:K73" si="91">IF(J65*15=0,"",J65*15)</f>
        <v/>
      </c>
      <c r="L65" s="62"/>
      <c r="M65" s="63" t="str">
        <f t="shared" ref="M65:M73" si="92">IF(L65*15=0,"",L65*15)</f>
        <v/>
      </c>
      <c r="N65" s="62"/>
      <c r="O65" s="64"/>
      <c r="P65" s="65"/>
      <c r="Q65" s="63" t="str">
        <f t="shared" si="90"/>
        <v/>
      </c>
      <c r="R65" s="62"/>
      <c r="S65" s="63" t="str">
        <f t="shared" si="73"/>
        <v/>
      </c>
      <c r="T65" s="62"/>
      <c r="U65" s="64"/>
      <c r="V65" s="65">
        <v>1</v>
      </c>
      <c r="W65" s="63">
        <f t="shared" si="74"/>
        <v>15</v>
      </c>
      <c r="X65" s="62">
        <v>1</v>
      </c>
      <c r="Y65" s="63">
        <f t="shared" si="75"/>
        <v>15</v>
      </c>
      <c r="Z65" s="62">
        <v>2</v>
      </c>
      <c r="AA65" s="64" t="s">
        <v>159</v>
      </c>
      <c r="AB65" s="65"/>
      <c r="AC65" s="63" t="str">
        <f t="shared" si="76"/>
        <v/>
      </c>
      <c r="AD65" s="62"/>
      <c r="AE65" s="63" t="str">
        <f t="shared" si="77"/>
        <v/>
      </c>
      <c r="AF65" s="62"/>
      <c r="AG65" s="66"/>
      <c r="AH65" s="65"/>
      <c r="AI65" s="63" t="str">
        <f t="shared" si="78"/>
        <v/>
      </c>
      <c r="AJ65" s="62"/>
      <c r="AK65" s="63" t="str">
        <f t="shared" si="79"/>
        <v/>
      </c>
      <c r="AL65" s="62"/>
      <c r="AM65" s="66"/>
      <c r="AN65" s="65"/>
      <c r="AO65" s="63" t="str">
        <f t="shared" si="80"/>
        <v/>
      </c>
      <c r="AP65" s="62"/>
      <c r="AQ65" s="63" t="str">
        <f t="shared" si="81"/>
        <v/>
      </c>
      <c r="AR65" s="62"/>
      <c r="AS65" s="66"/>
      <c r="AT65" s="65"/>
      <c r="AU65" s="63" t="str">
        <f t="shared" si="82"/>
        <v/>
      </c>
      <c r="AV65" s="62"/>
      <c r="AW65" s="63" t="str">
        <f t="shared" si="83"/>
        <v/>
      </c>
      <c r="AX65" s="62"/>
      <c r="AY65" s="66"/>
      <c r="AZ65" s="67">
        <f t="shared" si="84"/>
        <v>1</v>
      </c>
      <c r="BA65" s="63">
        <f t="shared" si="85"/>
        <v>15</v>
      </c>
      <c r="BB65" s="100">
        <f t="shared" si="86"/>
        <v>1</v>
      </c>
      <c r="BC65" s="63">
        <f t="shared" si="87"/>
        <v>15</v>
      </c>
      <c r="BD65" s="100">
        <f t="shared" si="88"/>
        <v>2</v>
      </c>
      <c r="BE65" s="68">
        <f t="shared" si="89"/>
        <v>2</v>
      </c>
      <c r="BF65" s="430" t="s">
        <v>164</v>
      </c>
      <c r="BG65" s="57" t="s">
        <v>165</v>
      </c>
    </row>
    <row r="66" spans="1:59" s="69" customFormat="1" ht="16.149999999999999" hidden="1" customHeight="1" x14ac:dyDescent="0.2">
      <c r="A66" s="41" t="s">
        <v>352</v>
      </c>
      <c r="B66" s="58" t="s">
        <v>29</v>
      </c>
      <c r="C66" s="458" t="s">
        <v>166</v>
      </c>
      <c r="D66" s="60"/>
      <c r="E66" s="63" t="str">
        <f t="shared" si="71"/>
        <v/>
      </c>
      <c r="F66" s="62"/>
      <c r="G66" s="63" t="str">
        <f t="shared" si="72"/>
        <v/>
      </c>
      <c r="H66" s="62"/>
      <c r="I66" s="64"/>
      <c r="J66" s="65"/>
      <c r="K66" s="63" t="str">
        <f t="shared" si="91"/>
        <v/>
      </c>
      <c r="L66" s="62"/>
      <c r="M66" s="63" t="str">
        <f t="shared" si="92"/>
        <v/>
      </c>
      <c r="N66" s="62"/>
      <c r="O66" s="64"/>
      <c r="P66" s="65"/>
      <c r="Q66" s="63" t="str">
        <f t="shared" si="90"/>
        <v/>
      </c>
      <c r="R66" s="62"/>
      <c r="S66" s="63" t="str">
        <f t="shared" si="73"/>
        <v/>
      </c>
      <c r="T66" s="62"/>
      <c r="U66" s="64"/>
      <c r="V66" s="65"/>
      <c r="W66" s="63" t="str">
        <f t="shared" ref="W66:W73" si="93">IF(V66*15=0,"",V66*15)</f>
        <v/>
      </c>
      <c r="X66" s="62"/>
      <c r="Y66" s="63" t="str">
        <f t="shared" ref="Y66:Y73" si="94">IF(X66*15=0,"",X66*15)</f>
        <v/>
      </c>
      <c r="Z66" s="62"/>
      <c r="AA66" s="64"/>
      <c r="AB66" s="65">
        <v>5</v>
      </c>
      <c r="AC66" s="63">
        <f t="shared" si="76"/>
        <v>75</v>
      </c>
      <c r="AD66" s="33">
        <v>1</v>
      </c>
      <c r="AE66" s="63">
        <f t="shared" si="77"/>
        <v>15</v>
      </c>
      <c r="AF66" s="62">
        <v>8</v>
      </c>
      <c r="AG66" s="66" t="s">
        <v>29</v>
      </c>
      <c r="AH66" s="65"/>
      <c r="AI66" s="63" t="str">
        <f t="shared" ref="AI66:AI73" si="95">IF(AH66*15=0,"",AH66*15)</f>
        <v/>
      </c>
      <c r="AJ66" s="62"/>
      <c r="AK66" s="63" t="str">
        <f>IF(AJ66*15=0,"",AJ66*15)</f>
        <v/>
      </c>
      <c r="AL66" s="62"/>
      <c r="AM66" s="66"/>
      <c r="AN66" s="65"/>
      <c r="AO66" s="63" t="str">
        <f>IF(AN66*15=0,"",AN66*15)</f>
        <v/>
      </c>
      <c r="AP66" s="62"/>
      <c r="AQ66" s="63" t="str">
        <f>IF(AP66*15=0,"",AP66*15)</f>
        <v/>
      </c>
      <c r="AR66" s="62"/>
      <c r="AS66" s="66"/>
      <c r="AT66" s="65"/>
      <c r="AU66" s="63" t="str">
        <f>IF(AT66*15=0,"",AT66*15)</f>
        <v/>
      </c>
      <c r="AV66" s="62"/>
      <c r="AW66" s="63" t="str">
        <f>IF(AV66*15=0,"",AV66*15)</f>
        <v/>
      </c>
      <c r="AX66" s="62"/>
      <c r="AY66" s="66"/>
      <c r="AZ66" s="67">
        <f t="shared" si="84"/>
        <v>5</v>
      </c>
      <c r="BA66" s="63">
        <f t="shared" si="85"/>
        <v>75</v>
      </c>
      <c r="BB66" s="100">
        <f t="shared" ref="BB66:BB73" si="96">IF(F66+L66+R66+X66+AD66+AJ66+AP66+AV66=0,"",F66+L66+R66+X66+AD66+AJ66+AP66+AV66)</f>
        <v>1</v>
      </c>
      <c r="BC66" s="63">
        <f t="shared" ref="BC66:BC73" si="97">IF((F66+L66+R66+X66+AD66+AJ66+AP66+AV66)*15=0,"",(F66+L66+R66+X66+AD66+AJ66+AP66+AV66)*15)</f>
        <v>15</v>
      </c>
      <c r="BD66" s="100">
        <f t="shared" si="88"/>
        <v>8</v>
      </c>
      <c r="BE66" s="68">
        <f t="shared" ref="BE66:BE73" si="98">IF((D66+J66+P66+V66+AB66+F66+L66+R66+X66+AD66+AH66+AN66+AT66+AF66+AP66+AV66)=0,"",(D66+J66+P66+V66+AB66+F66+L66+R66+X66+AD66+AH66+AN66+AT66+AJ66+AP66+AV66))</f>
        <v>6</v>
      </c>
      <c r="BF66" s="435" t="s">
        <v>167</v>
      </c>
      <c r="BG66" s="101" t="s">
        <v>168</v>
      </c>
    </row>
    <row r="67" spans="1:59" s="40" customFormat="1" ht="16.149999999999999" hidden="1" customHeight="1" x14ac:dyDescent="0.2">
      <c r="A67" s="41" t="s">
        <v>354</v>
      </c>
      <c r="B67" s="58" t="s">
        <v>29</v>
      </c>
      <c r="C67" s="458" t="s">
        <v>169</v>
      </c>
      <c r="D67" s="60"/>
      <c r="E67" s="63" t="str">
        <f t="shared" si="71"/>
        <v/>
      </c>
      <c r="F67" s="62"/>
      <c r="G67" s="63" t="str">
        <f t="shared" si="72"/>
        <v/>
      </c>
      <c r="H67" s="62"/>
      <c r="I67" s="64"/>
      <c r="J67" s="65"/>
      <c r="K67" s="63" t="str">
        <f t="shared" si="91"/>
        <v/>
      </c>
      <c r="L67" s="62"/>
      <c r="M67" s="63" t="str">
        <f t="shared" si="92"/>
        <v/>
      </c>
      <c r="N67" s="62"/>
      <c r="O67" s="64"/>
      <c r="P67" s="65"/>
      <c r="Q67" s="63" t="str">
        <f t="shared" si="90"/>
        <v/>
      </c>
      <c r="R67" s="62"/>
      <c r="S67" s="63" t="str">
        <f t="shared" si="73"/>
        <v/>
      </c>
      <c r="T67" s="62"/>
      <c r="U67" s="64"/>
      <c r="V67" s="65"/>
      <c r="W67" s="63" t="str">
        <f t="shared" si="93"/>
        <v/>
      </c>
      <c r="X67" s="62"/>
      <c r="Y67" s="63" t="str">
        <f t="shared" si="94"/>
        <v/>
      </c>
      <c r="Z67" s="62"/>
      <c r="AA67" s="64"/>
      <c r="AB67" s="65">
        <v>4</v>
      </c>
      <c r="AC67" s="63">
        <f t="shared" si="76"/>
        <v>60</v>
      </c>
      <c r="AD67" s="33">
        <v>1</v>
      </c>
      <c r="AE67" s="63">
        <f t="shared" si="77"/>
        <v>15</v>
      </c>
      <c r="AF67" s="62">
        <v>7</v>
      </c>
      <c r="AG67" s="66" t="s">
        <v>29</v>
      </c>
      <c r="AH67" s="35"/>
      <c r="AI67" s="32" t="str">
        <f t="shared" si="95"/>
        <v/>
      </c>
      <c r="AJ67" s="33"/>
      <c r="AK67" s="32" t="str">
        <f>IF(AJ67*15=0,"",AJ67*15)</f>
        <v/>
      </c>
      <c r="AL67" s="33"/>
      <c r="AM67" s="36"/>
      <c r="AN67" s="35"/>
      <c r="AO67" s="32" t="str">
        <f>IF(AN67*15=0,"",AN67*15)</f>
        <v/>
      </c>
      <c r="AP67" s="33"/>
      <c r="AQ67" s="32" t="str">
        <f>IF(AP67*15=0,"",AP67*15)</f>
        <v/>
      </c>
      <c r="AR67" s="33"/>
      <c r="AS67" s="36"/>
      <c r="AT67" s="35"/>
      <c r="AU67" s="32" t="str">
        <f>IF(AT67*15=0,"",AT67*15)</f>
        <v/>
      </c>
      <c r="AV67" s="33"/>
      <c r="AW67" s="32" t="str">
        <f>IF(AV67*15=0,"",AV67*15)</f>
        <v/>
      </c>
      <c r="AX67" s="33"/>
      <c r="AY67" s="36"/>
      <c r="AZ67" s="67">
        <f t="shared" si="84"/>
        <v>4</v>
      </c>
      <c r="BA67" s="63">
        <f t="shared" si="85"/>
        <v>60</v>
      </c>
      <c r="BB67" s="38">
        <f t="shared" si="96"/>
        <v>1</v>
      </c>
      <c r="BC67" s="32">
        <f t="shared" si="97"/>
        <v>15</v>
      </c>
      <c r="BD67" s="100">
        <f t="shared" si="88"/>
        <v>7</v>
      </c>
      <c r="BE67" s="39">
        <f t="shared" si="98"/>
        <v>5</v>
      </c>
      <c r="BF67" s="430" t="s">
        <v>170</v>
      </c>
      <c r="BG67" s="43" t="s">
        <v>171</v>
      </c>
    </row>
    <row r="68" spans="1:59" s="40" customFormat="1" ht="16.149999999999999" hidden="1" customHeight="1" x14ac:dyDescent="0.2">
      <c r="A68" s="622" t="s">
        <v>355</v>
      </c>
      <c r="B68" s="29" t="s">
        <v>29</v>
      </c>
      <c r="C68" s="604" t="s">
        <v>461</v>
      </c>
      <c r="D68" s="60"/>
      <c r="E68" s="63" t="str">
        <f t="shared" ref="E68:E73" si="99">IF(D68*15=0,"",D68*15)</f>
        <v/>
      </c>
      <c r="F68" s="62"/>
      <c r="G68" s="63" t="str">
        <f t="shared" ref="G68:G73" si="100">IF(F68*15=0,"",F68*15)</f>
        <v/>
      </c>
      <c r="H68" s="62"/>
      <c r="I68" s="64"/>
      <c r="J68" s="65"/>
      <c r="K68" s="63" t="str">
        <f t="shared" si="91"/>
        <v/>
      </c>
      <c r="L68" s="62"/>
      <c r="M68" s="63" t="str">
        <f t="shared" si="92"/>
        <v/>
      </c>
      <c r="N68" s="62"/>
      <c r="O68" s="64"/>
      <c r="P68" s="65"/>
      <c r="Q68" s="63" t="str">
        <f t="shared" si="90"/>
        <v/>
      </c>
      <c r="R68" s="62"/>
      <c r="S68" s="63" t="str">
        <f t="shared" ref="S68:S73" si="101">IF(R68*15=0,"",R68*15)</f>
        <v/>
      </c>
      <c r="T68" s="62"/>
      <c r="U68" s="64"/>
      <c r="V68" s="65"/>
      <c r="W68" s="63" t="str">
        <f t="shared" si="93"/>
        <v/>
      </c>
      <c r="X68" s="62"/>
      <c r="Y68" s="63" t="str">
        <f t="shared" si="94"/>
        <v/>
      </c>
      <c r="Z68" s="62"/>
      <c r="AA68" s="64"/>
      <c r="AB68" s="65"/>
      <c r="AC68" s="63" t="str">
        <f t="shared" si="76"/>
        <v/>
      </c>
      <c r="AD68" s="62"/>
      <c r="AE68" s="63" t="str">
        <f t="shared" si="77"/>
        <v/>
      </c>
      <c r="AF68" s="62"/>
      <c r="AG68" s="66"/>
      <c r="AH68" s="340">
        <v>2</v>
      </c>
      <c r="AI68" s="63">
        <f t="shared" si="95"/>
        <v>30</v>
      </c>
      <c r="AJ68" s="62">
        <v>1</v>
      </c>
      <c r="AK68" s="63">
        <f t="shared" si="79"/>
        <v>15</v>
      </c>
      <c r="AL68" s="33">
        <v>5</v>
      </c>
      <c r="AM68" s="64" t="s">
        <v>29</v>
      </c>
      <c r="AN68" s="35"/>
      <c r="AO68" s="32"/>
      <c r="AP68" s="33"/>
      <c r="AQ68" s="32"/>
      <c r="AR68" s="33"/>
      <c r="AS68" s="36"/>
      <c r="AT68" s="35"/>
      <c r="AU68" s="32"/>
      <c r="AV68" s="33"/>
      <c r="AW68" s="32"/>
      <c r="AX68" s="33"/>
      <c r="AY68" s="36"/>
      <c r="AZ68" s="67">
        <f t="shared" si="84"/>
        <v>2</v>
      </c>
      <c r="BA68" s="63">
        <f t="shared" si="85"/>
        <v>30</v>
      </c>
      <c r="BB68" s="38">
        <f t="shared" si="96"/>
        <v>1</v>
      </c>
      <c r="BC68" s="32">
        <f t="shared" si="97"/>
        <v>15</v>
      </c>
      <c r="BD68" s="100">
        <f t="shared" si="88"/>
        <v>5</v>
      </c>
      <c r="BE68" s="39">
        <f t="shared" si="98"/>
        <v>3</v>
      </c>
      <c r="BF68" s="430" t="s">
        <v>167</v>
      </c>
      <c r="BG68" s="43" t="s">
        <v>175</v>
      </c>
    </row>
    <row r="69" spans="1:59" s="40" customFormat="1" ht="16.149999999999999" hidden="1" customHeight="1" x14ac:dyDescent="0.2">
      <c r="A69" s="622" t="s">
        <v>356</v>
      </c>
      <c r="B69" s="29" t="s">
        <v>29</v>
      </c>
      <c r="C69" s="604" t="s">
        <v>462</v>
      </c>
      <c r="D69" s="60"/>
      <c r="E69" s="63" t="str">
        <f t="shared" si="99"/>
        <v/>
      </c>
      <c r="F69" s="62"/>
      <c r="G69" s="63" t="str">
        <f t="shared" si="100"/>
        <v/>
      </c>
      <c r="H69" s="62"/>
      <c r="I69" s="64"/>
      <c r="J69" s="65"/>
      <c r="K69" s="63" t="str">
        <f t="shared" si="91"/>
        <v/>
      </c>
      <c r="L69" s="62"/>
      <c r="M69" s="63" t="str">
        <f t="shared" si="92"/>
        <v/>
      </c>
      <c r="N69" s="62"/>
      <c r="O69" s="64"/>
      <c r="P69" s="65"/>
      <c r="Q69" s="63" t="str">
        <f t="shared" si="90"/>
        <v/>
      </c>
      <c r="R69" s="62"/>
      <c r="S69" s="63" t="str">
        <f t="shared" si="101"/>
        <v/>
      </c>
      <c r="T69" s="62"/>
      <c r="U69" s="64"/>
      <c r="V69" s="65"/>
      <c r="W69" s="63" t="str">
        <f t="shared" si="93"/>
        <v/>
      </c>
      <c r="X69" s="62"/>
      <c r="Y69" s="63" t="str">
        <f t="shared" si="94"/>
        <v/>
      </c>
      <c r="Z69" s="62"/>
      <c r="AA69" s="64"/>
      <c r="AB69" s="65"/>
      <c r="AC69" s="63" t="str">
        <f>IF(AB69*15=0,"",AB69*15)</f>
        <v/>
      </c>
      <c r="AD69" s="62"/>
      <c r="AE69" s="63" t="str">
        <f>IF(AD69*15=0,"",AD69*15)</f>
        <v/>
      </c>
      <c r="AF69" s="62"/>
      <c r="AG69" s="64"/>
      <c r="AH69" s="340">
        <v>2</v>
      </c>
      <c r="AI69" s="63">
        <f t="shared" si="95"/>
        <v>30</v>
      </c>
      <c r="AJ69" s="62">
        <v>1</v>
      </c>
      <c r="AK69" s="63">
        <f t="shared" si="79"/>
        <v>15</v>
      </c>
      <c r="AL69" s="33">
        <v>5</v>
      </c>
      <c r="AM69" s="64" t="s">
        <v>29</v>
      </c>
      <c r="AN69" s="35"/>
      <c r="AO69" s="32"/>
      <c r="AP69" s="33"/>
      <c r="AQ69" s="32"/>
      <c r="AR69" s="33"/>
      <c r="AS69" s="36"/>
      <c r="AT69" s="35"/>
      <c r="AU69" s="32"/>
      <c r="AV69" s="33"/>
      <c r="AW69" s="32"/>
      <c r="AX69" s="33"/>
      <c r="AY69" s="36"/>
      <c r="AZ69" s="67">
        <f t="shared" si="84"/>
        <v>2</v>
      </c>
      <c r="BA69" s="63">
        <f t="shared" si="85"/>
        <v>30</v>
      </c>
      <c r="BB69" s="38">
        <f t="shared" si="96"/>
        <v>1</v>
      </c>
      <c r="BC69" s="32">
        <f t="shared" si="97"/>
        <v>15</v>
      </c>
      <c r="BD69" s="100">
        <f t="shared" si="88"/>
        <v>5</v>
      </c>
      <c r="BE69" s="39">
        <f t="shared" si="98"/>
        <v>3</v>
      </c>
      <c r="BF69" s="430" t="s">
        <v>167</v>
      </c>
      <c r="BG69" s="43" t="s">
        <v>167</v>
      </c>
    </row>
    <row r="70" spans="1:59" s="40" customFormat="1" ht="16.149999999999999" hidden="1" customHeight="1" x14ac:dyDescent="0.2">
      <c r="A70" s="622" t="s">
        <v>357</v>
      </c>
      <c r="B70" s="29" t="s">
        <v>29</v>
      </c>
      <c r="C70" s="604" t="s">
        <v>463</v>
      </c>
      <c r="D70" s="60"/>
      <c r="E70" s="63" t="str">
        <f t="shared" si="99"/>
        <v/>
      </c>
      <c r="F70" s="62"/>
      <c r="G70" s="63" t="str">
        <f t="shared" si="100"/>
        <v/>
      </c>
      <c r="H70" s="62"/>
      <c r="I70" s="64"/>
      <c r="J70" s="65"/>
      <c r="K70" s="63" t="str">
        <f t="shared" si="91"/>
        <v/>
      </c>
      <c r="L70" s="62"/>
      <c r="M70" s="63" t="str">
        <f t="shared" si="92"/>
        <v/>
      </c>
      <c r="N70" s="62"/>
      <c r="O70" s="64"/>
      <c r="P70" s="65"/>
      <c r="Q70" s="63" t="str">
        <f t="shared" si="90"/>
        <v/>
      </c>
      <c r="R70" s="62"/>
      <c r="S70" s="63" t="str">
        <f t="shared" si="101"/>
        <v/>
      </c>
      <c r="T70" s="62"/>
      <c r="U70" s="64"/>
      <c r="V70" s="65"/>
      <c r="W70" s="63" t="str">
        <f t="shared" si="93"/>
        <v/>
      </c>
      <c r="X70" s="62"/>
      <c r="Y70" s="63" t="str">
        <f t="shared" si="94"/>
        <v/>
      </c>
      <c r="Z70" s="62"/>
      <c r="AA70" s="64"/>
      <c r="AB70" s="65"/>
      <c r="AC70" s="63" t="str">
        <f>IF(AB70*15=0,"",AB70*15)</f>
        <v/>
      </c>
      <c r="AD70" s="62"/>
      <c r="AE70" s="63" t="str">
        <f>IF(AD70*15=0,"",AD70*15)</f>
        <v/>
      </c>
      <c r="AF70" s="62"/>
      <c r="AG70" s="64"/>
      <c r="AH70" s="65">
        <v>2</v>
      </c>
      <c r="AI70" s="63">
        <f t="shared" si="95"/>
        <v>30</v>
      </c>
      <c r="AJ70" s="341">
        <v>0</v>
      </c>
      <c r="AK70" s="63" t="str">
        <f t="shared" si="79"/>
        <v/>
      </c>
      <c r="AL70" s="33">
        <v>4</v>
      </c>
      <c r="AM70" s="64" t="s">
        <v>36</v>
      </c>
      <c r="AN70" s="35"/>
      <c r="AO70" s="32"/>
      <c r="AP70" s="33"/>
      <c r="AQ70" s="32"/>
      <c r="AR70" s="33"/>
      <c r="AS70" s="36"/>
      <c r="AT70" s="35"/>
      <c r="AU70" s="32"/>
      <c r="AV70" s="33"/>
      <c r="AW70" s="32"/>
      <c r="AX70" s="33"/>
      <c r="AY70" s="36"/>
      <c r="AZ70" s="67">
        <f t="shared" si="84"/>
        <v>2</v>
      </c>
      <c r="BA70" s="63">
        <f t="shared" si="85"/>
        <v>30</v>
      </c>
      <c r="BB70" s="38" t="str">
        <f t="shared" si="96"/>
        <v/>
      </c>
      <c r="BC70" s="32" t="str">
        <f t="shared" si="97"/>
        <v/>
      </c>
      <c r="BD70" s="100">
        <f t="shared" si="88"/>
        <v>4</v>
      </c>
      <c r="BE70" s="39">
        <f t="shared" si="98"/>
        <v>2</v>
      </c>
      <c r="BF70" s="430" t="s">
        <v>164</v>
      </c>
      <c r="BG70" s="43" t="s">
        <v>173</v>
      </c>
    </row>
    <row r="71" spans="1:59" s="40" customFormat="1" ht="16.149999999999999" hidden="1" customHeight="1" x14ac:dyDescent="0.2">
      <c r="A71" s="41" t="s">
        <v>358</v>
      </c>
      <c r="B71" s="29" t="s">
        <v>29</v>
      </c>
      <c r="C71" s="30" t="s">
        <v>452</v>
      </c>
      <c r="D71" s="60"/>
      <c r="E71" s="63" t="str">
        <f t="shared" si="99"/>
        <v/>
      </c>
      <c r="F71" s="62"/>
      <c r="G71" s="63" t="str">
        <f t="shared" si="100"/>
        <v/>
      </c>
      <c r="H71" s="62"/>
      <c r="I71" s="64"/>
      <c r="J71" s="65"/>
      <c r="K71" s="63" t="str">
        <f t="shared" si="91"/>
        <v/>
      </c>
      <c r="L71" s="62"/>
      <c r="M71" s="63" t="str">
        <f t="shared" si="92"/>
        <v/>
      </c>
      <c r="N71" s="62"/>
      <c r="O71" s="64"/>
      <c r="P71" s="65"/>
      <c r="Q71" s="63" t="str">
        <f>IF(P71*15=0,"",P71*15)</f>
        <v/>
      </c>
      <c r="R71" s="62"/>
      <c r="S71" s="63" t="str">
        <f>IF(R71*15=0,"",R71*15)</f>
        <v/>
      </c>
      <c r="T71" s="62"/>
      <c r="U71" s="64"/>
      <c r="V71" s="65"/>
      <c r="W71" s="63" t="str">
        <f t="shared" si="93"/>
        <v/>
      </c>
      <c r="X71" s="62"/>
      <c r="Y71" s="63" t="str">
        <f t="shared" si="94"/>
        <v/>
      </c>
      <c r="Z71" s="62"/>
      <c r="AA71" s="64"/>
      <c r="AB71" s="65"/>
      <c r="AC71" s="63" t="str">
        <f>IF(AB71*15=0,"",AB71*15)</f>
        <v/>
      </c>
      <c r="AD71" s="62"/>
      <c r="AE71" s="63" t="str">
        <f>IF(AD71*15=0,"",AD71*15)</f>
        <v/>
      </c>
      <c r="AF71" s="62"/>
      <c r="AG71" s="64"/>
      <c r="AH71" s="65"/>
      <c r="AI71" s="63" t="str">
        <f t="shared" si="95"/>
        <v/>
      </c>
      <c r="AJ71" s="62"/>
      <c r="AK71" s="63" t="str">
        <f>IF(AJ71*15=0,"",AJ71*15)</f>
        <v/>
      </c>
      <c r="AL71" s="62"/>
      <c r="AM71" s="64"/>
      <c r="AN71" s="65">
        <v>1</v>
      </c>
      <c r="AO71" s="63">
        <f>IF(AN71*15=0,"",AN71*15)</f>
        <v>15</v>
      </c>
      <c r="AP71" s="62">
        <v>2</v>
      </c>
      <c r="AQ71" s="63">
        <f>IF(AP71*15=0,"",AP71*15)</f>
        <v>30</v>
      </c>
      <c r="AR71" s="62">
        <v>4</v>
      </c>
      <c r="AS71" s="64" t="s">
        <v>29</v>
      </c>
      <c r="AT71" s="35"/>
      <c r="AU71" s="32"/>
      <c r="AV71" s="33"/>
      <c r="AW71" s="32"/>
      <c r="AX71" s="33"/>
      <c r="AY71" s="36"/>
      <c r="AZ71" s="67">
        <f>IF(D71+J71+P71+V71+AB71+AH71+AN71+AT71=0,"",D71+J71+P71+V71+AB71+AH71+AN71+AT71)</f>
        <v>1</v>
      </c>
      <c r="BA71" s="63">
        <f>IF((D71+J71+P71+V71+AB71+AH71+AN71+AT71)*15=0,"",(D71+J71+P71+V71+AB71+AH71+AN71+AT71)*15)</f>
        <v>15</v>
      </c>
      <c r="BB71" s="38">
        <f t="shared" si="96"/>
        <v>2</v>
      </c>
      <c r="BC71" s="32">
        <f t="shared" si="97"/>
        <v>30</v>
      </c>
      <c r="BD71" s="100">
        <f>IF(H71+N71+T71+Z71+AF71+AL71+AR71+AX71=0,"",H71+N71+T71+Z71+AF71+AL71+AR71+AX71)</f>
        <v>4</v>
      </c>
      <c r="BE71" s="39">
        <f t="shared" si="98"/>
        <v>3</v>
      </c>
      <c r="BF71" s="430" t="s">
        <v>164</v>
      </c>
      <c r="BG71" s="43" t="s">
        <v>173</v>
      </c>
    </row>
    <row r="72" spans="1:59" s="40" customFormat="1" ht="16.149999999999999" hidden="1" customHeight="1" x14ac:dyDescent="0.2">
      <c r="A72" s="622" t="s">
        <v>359</v>
      </c>
      <c r="B72" s="29" t="s">
        <v>29</v>
      </c>
      <c r="C72" s="604" t="s">
        <v>464</v>
      </c>
      <c r="D72" s="60"/>
      <c r="E72" s="63" t="str">
        <f t="shared" si="99"/>
        <v/>
      </c>
      <c r="F72" s="62"/>
      <c r="G72" s="63" t="str">
        <f t="shared" si="100"/>
        <v/>
      </c>
      <c r="H72" s="62"/>
      <c r="I72" s="64"/>
      <c r="J72" s="65"/>
      <c r="K72" s="63" t="str">
        <f t="shared" si="91"/>
        <v/>
      </c>
      <c r="L72" s="62"/>
      <c r="M72" s="63" t="str">
        <f t="shared" si="92"/>
        <v/>
      </c>
      <c r="N72" s="62"/>
      <c r="O72" s="64"/>
      <c r="P72" s="65"/>
      <c r="Q72" s="63" t="str">
        <f t="shared" si="90"/>
        <v/>
      </c>
      <c r="R72" s="62"/>
      <c r="S72" s="63" t="str">
        <f t="shared" si="101"/>
        <v/>
      </c>
      <c r="T72" s="62"/>
      <c r="U72" s="64"/>
      <c r="V72" s="65"/>
      <c r="W72" s="63" t="str">
        <f t="shared" si="93"/>
        <v/>
      </c>
      <c r="X72" s="62"/>
      <c r="Y72" s="63" t="str">
        <f t="shared" si="94"/>
        <v/>
      </c>
      <c r="Z72" s="62"/>
      <c r="AA72" s="64"/>
      <c r="AB72" s="65"/>
      <c r="AC72" s="63" t="str">
        <f>IF(AB72*15=0,"",AB72*15)</f>
        <v/>
      </c>
      <c r="AD72" s="62"/>
      <c r="AE72" s="63" t="str">
        <f>IF(AD72*15=0,"",AD72*15)</f>
        <v/>
      </c>
      <c r="AF72" s="62"/>
      <c r="AG72" s="64"/>
      <c r="AH72" s="340"/>
      <c r="AI72" s="55" t="str">
        <f t="shared" si="95"/>
        <v/>
      </c>
      <c r="AJ72" s="341"/>
      <c r="AK72" s="51" t="str">
        <f>IF(AJ72*15=0,"",AJ72*15)</f>
        <v/>
      </c>
      <c r="AL72" s="341"/>
      <c r="AM72" s="342"/>
      <c r="AN72" s="65">
        <v>2</v>
      </c>
      <c r="AO72" s="63">
        <f>IF(AN72*15=0,"",AN72*15)</f>
        <v>30</v>
      </c>
      <c r="AP72" s="341">
        <v>0</v>
      </c>
      <c r="AQ72" s="32" t="str">
        <f>IF(AP72*15=0,"",AP72*15)</f>
        <v/>
      </c>
      <c r="AR72" s="62">
        <v>3</v>
      </c>
      <c r="AS72" s="64" t="s">
        <v>36</v>
      </c>
      <c r="AT72" s="35"/>
      <c r="AU72" s="32"/>
      <c r="AV72" s="33"/>
      <c r="AW72" s="32"/>
      <c r="AX72" s="33"/>
      <c r="AY72" s="36"/>
      <c r="AZ72" s="67">
        <f t="shared" si="84"/>
        <v>2</v>
      </c>
      <c r="BA72" s="63">
        <f t="shared" si="85"/>
        <v>30</v>
      </c>
      <c r="BB72" s="38" t="str">
        <f t="shared" si="96"/>
        <v/>
      </c>
      <c r="BC72" s="32" t="str">
        <f t="shared" si="97"/>
        <v/>
      </c>
      <c r="BD72" s="100">
        <f t="shared" si="88"/>
        <v>3</v>
      </c>
      <c r="BE72" s="39">
        <f t="shared" si="98"/>
        <v>2</v>
      </c>
      <c r="BF72" s="430" t="s">
        <v>179</v>
      </c>
      <c r="BG72" s="43" t="s">
        <v>180</v>
      </c>
    </row>
    <row r="73" spans="1:59" s="40" customFormat="1" ht="16.149999999999999" hidden="1" customHeight="1" x14ac:dyDescent="0.2">
      <c r="A73" s="41"/>
      <c r="B73" s="29" t="s">
        <v>181</v>
      </c>
      <c r="C73" s="604" t="s">
        <v>465</v>
      </c>
      <c r="D73" s="60"/>
      <c r="E73" s="63" t="str">
        <f t="shared" si="99"/>
        <v/>
      </c>
      <c r="F73" s="62"/>
      <c r="G73" s="63" t="str">
        <f t="shared" si="100"/>
        <v/>
      </c>
      <c r="H73" s="62"/>
      <c r="I73" s="64"/>
      <c r="J73" s="65"/>
      <c r="K73" s="63" t="str">
        <f t="shared" si="91"/>
        <v/>
      </c>
      <c r="L73" s="62"/>
      <c r="M73" s="63" t="str">
        <f t="shared" si="92"/>
        <v/>
      </c>
      <c r="N73" s="62"/>
      <c r="O73" s="64"/>
      <c r="P73" s="65"/>
      <c r="Q73" s="63" t="str">
        <f t="shared" si="90"/>
        <v/>
      </c>
      <c r="R73" s="62"/>
      <c r="S73" s="63" t="str">
        <f t="shared" si="101"/>
        <v/>
      </c>
      <c r="T73" s="62"/>
      <c r="U73" s="64"/>
      <c r="V73" s="65"/>
      <c r="W73" s="63" t="str">
        <f t="shared" si="93"/>
        <v/>
      </c>
      <c r="X73" s="62"/>
      <c r="Y73" s="63" t="str">
        <f t="shared" si="94"/>
        <v/>
      </c>
      <c r="Z73" s="62"/>
      <c r="AA73" s="64"/>
      <c r="AB73" s="102">
        <v>2</v>
      </c>
      <c r="AC73" s="32">
        <f>IF(AB73*15=0,"",AB73*15)</f>
        <v>30</v>
      </c>
      <c r="AD73" s="52">
        <v>0</v>
      </c>
      <c r="AE73" s="32" t="str">
        <f>IF(AD73*15=0,"",AD73*15)</f>
        <v/>
      </c>
      <c r="AF73" s="33">
        <v>3</v>
      </c>
      <c r="AG73" s="36" t="s">
        <v>31</v>
      </c>
      <c r="AH73" s="35"/>
      <c r="AI73" s="32" t="str">
        <f t="shared" si="95"/>
        <v/>
      </c>
      <c r="AJ73" s="33"/>
      <c r="AK73" s="32" t="str">
        <f>IF(AJ73*15=0,"",AJ73*15)</f>
        <v/>
      </c>
      <c r="AL73" s="33"/>
      <c r="AM73" s="36"/>
      <c r="AN73" s="35"/>
      <c r="AO73" s="32" t="str">
        <f>IF(AN73*15=0,"",AN73*15)</f>
        <v/>
      </c>
      <c r="AP73" s="33"/>
      <c r="AQ73" s="32" t="str">
        <f>IF(AP73*15=0,"",AP73*15)</f>
        <v/>
      </c>
      <c r="AR73" s="33"/>
      <c r="AS73" s="36"/>
      <c r="AT73" s="35"/>
      <c r="AU73" s="32" t="str">
        <f>IF(AT73*15=0,"",AT73*15)</f>
        <v/>
      </c>
      <c r="AV73" s="33"/>
      <c r="AW73" s="32" t="str">
        <f>IF(AV73*15=0,"",AV73*15)</f>
        <v/>
      </c>
      <c r="AX73" s="33"/>
      <c r="AY73" s="36"/>
      <c r="AZ73" s="67">
        <f t="shared" si="84"/>
        <v>2</v>
      </c>
      <c r="BA73" s="63">
        <f t="shared" si="85"/>
        <v>30</v>
      </c>
      <c r="BB73" s="38" t="str">
        <f t="shared" si="96"/>
        <v/>
      </c>
      <c r="BC73" s="32" t="str">
        <f t="shared" si="97"/>
        <v/>
      </c>
      <c r="BD73" s="100">
        <f t="shared" si="88"/>
        <v>3</v>
      </c>
      <c r="BE73" s="49">
        <f t="shared" si="98"/>
        <v>2</v>
      </c>
      <c r="BF73" s="430"/>
      <c r="BG73" s="43"/>
    </row>
    <row r="74" spans="1:59" s="262" customFormat="1" ht="16.149999999999999" hidden="1" customHeight="1" thickBot="1" x14ac:dyDescent="0.25">
      <c r="A74" s="301"/>
      <c r="B74" s="302"/>
      <c r="C74" s="397" t="s">
        <v>182</v>
      </c>
      <c r="D74" s="103" t="str">
        <f>IF(SUM(D60:D73)=0,"",SUM(D60:D73))</f>
        <v/>
      </c>
      <c r="E74" s="103" t="str">
        <f>IF(SUM(D60:D73)*15=0,"",SUM(D60:D73)*15)</f>
        <v/>
      </c>
      <c r="F74" s="103" t="str">
        <f>IF(SUM(F60:F73)=0,"",SUM(F60:F73))</f>
        <v/>
      </c>
      <c r="G74" s="103" t="str">
        <f>IF(SUM(F60:F73)*15=0,"",SUM(F60:F73)*15)</f>
        <v/>
      </c>
      <c r="H74" s="103" t="str">
        <f>IF(SUM(H60:H73)=0,"",SUM(H60:H73))</f>
        <v/>
      </c>
      <c r="I74" s="104" t="str">
        <f>IF(SUM(D60:D73)+SUM(F60:F73)=0,"",SUM(D60:D73)+SUM(F60:F73))</f>
        <v/>
      </c>
      <c r="J74" s="103" t="str">
        <f>IF(SUM(J60:J73)=0,"",SUM(J60:J73))</f>
        <v/>
      </c>
      <c r="K74" s="103" t="str">
        <f>IF(SUM(J60:J73)*15=0,"",SUM(J60:J73)*15)</f>
        <v/>
      </c>
      <c r="L74" s="103" t="str">
        <f>IF(SUM(L60:L73)=0,"",SUM(L60:L73))</f>
        <v/>
      </c>
      <c r="M74" s="103" t="str">
        <f>IF(SUM(L60:L73)*15=0,"",SUM(L60:L73)*15)</f>
        <v/>
      </c>
      <c r="N74" s="103" t="str">
        <f>IF(SUM(N60:N73)=0,"",SUM(N60:N73))</f>
        <v/>
      </c>
      <c r="O74" s="104" t="str">
        <f>IF(SUM(J60:J73)+SUM(L60:L73)=0,"",SUM(J60:J73)+SUM(L60:L73))</f>
        <v/>
      </c>
      <c r="P74" s="103">
        <f>IF(SUM(P60:P73)=0,"",SUM(P60:P73))</f>
        <v>5</v>
      </c>
      <c r="Q74" s="103">
        <f>IF(SUM(P60:P73)*15=0,"",SUM(P60:P73)*15)</f>
        <v>75</v>
      </c>
      <c r="R74" s="103" t="str">
        <f>IF(SUM(R60:R73)=0,"",SUM(R60:R73))</f>
        <v/>
      </c>
      <c r="S74" s="103" t="str">
        <f>IF(SUM(R60:R73)*15=0,"",SUM(R60:R73)*15)</f>
        <v/>
      </c>
      <c r="T74" s="103">
        <f>IF(SUM(T60:T73)=0,"",SUM(T60:T73))</f>
        <v>6</v>
      </c>
      <c r="U74" s="104">
        <f>IF(SUM(P60:P73)+SUM(R60:R73)=0,"",SUM(P60:P73)+SUM(R60:R73))</f>
        <v>5</v>
      </c>
      <c r="V74" s="103">
        <f>IF(SUM(V60:V73)=0,"",SUM(V60:V73))</f>
        <v>5</v>
      </c>
      <c r="W74" s="103">
        <f>IF(SUM(V60:V73)*15=0,"",SUM(V60:V73)*15)</f>
        <v>75</v>
      </c>
      <c r="X74" s="103">
        <f>IF(SUM(X60:X73)=0,"",SUM(X60:X73))</f>
        <v>3</v>
      </c>
      <c r="Y74" s="103">
        <f>IF(SUM(X60:X73)*15=0,"",SUM(X60:X73)*15)</f>
        <v>45</v>
      </c>
      <c r="Z74" s="103">
        <f>IF(SUM(Z60:Z73)=0,"",SUM(Z60:Z73))</f>
        <v>9</v>
      </c>
      <c r="AA74" s="104">
        <f>IF(SUM(V60:V73)+SUM(X60:X73)=0,"",SUM(V60:V73)+SUM(X60:X73))</f>
        <v>8</v>
      </c>
      <c r="AB74" s="103">
        <f>IF(SUM(AB60:AB73)=0,"",SUM(AB60:AB73))</f>
        <v>11</v>
      </c>
      <c r="AC74" s="103">
        <f>IF(SUM(AB60:AB73)*15=0,"",SUM(AB60:AB73)*15)</f>
        <v>165</v>
      </c>
      <c r="AD74" s="103">
        <f>IF(SUM(AD60:AD73)=0,"",SUM(AD60:AD73))</f>
        <v>2</v>
      </c>
      <c r="AE74" s="103">
        <f>IF(SUM(AD60:AD73)*15=0,"",SUM(AD60:AD73)*15)</f>
        <v>30</v>
      </c>
      <c r="AF74" s="103">
        <f>IF(SUM(AF60:AF73)=0,"",SUM(AF60:AF73))</f>
        <v>18</v>
      </c>
      <c r="AG74" s="104">
        <f>IF(SUM(AB60:AB73)+SUM(AD60:AD73)=0,"",SUM(AB60:AB73)+SUM(AD60:AD73))</f>
        <v>13</v>
      </c>
      <c r="AH74" s="103">
        <f>IF(SUM(AH60:AH73)=0,"",SUM(AH60:AH73))</f>
        <v>6</v>
      </c>
      <c r="AI74" s="103">
        <f>IF(SUM(AH60:AH73)*15=0,"",SUM(AH60:AH73)*15)</f>
        <v>90</v>
      </c>
      <c r="AJ74" s="103">
        <f>IF(SUM(AJ60:AJ73)=0,"",SUM(AJ60:AJ73))</f>
        <v>2</v>
      </c>
      <c r="AK74" s="103">
        <f>IF(SUM(AJ60:AJ73)*15=0,"",SUM(AJ60:AJ73)*15)</f>
        <v>30</v>
      </c>
      <c r="AL74" s="103">
        <f>IF(SUM(AL60:AL73)=0,"",SUM(AL60:AL73))</f>
        <v>14</v>
      </c>
      <c r="AM74" s="104">
        <f>IF(SUM(AH60:AH73)+SUM(AJ60:AJ73)=0,"",SUM(AH60:AH73)+SUM(AJ60:AJ73))</f>
        <v>8</v>
      </c>
      <c r="AN74" s="103">
        <f>IF(SUM(AN60:AN73)=0,"",SUM(AN60:AN73))</f>
        <v>3</v>
      </c>
      <c r="AO74" s="103">
        <f>IF(SUM(AN60:AN73)*15=0,"",SUM(AN60:AN73)*15)</f>
        <v>45</v>
      </c>
      <c r="AP74" s="103">
        <f>IF(SUM(AP60:AP73)=0,"",SUM(AP60:AP73))</f>
        <v>2</v>
      </c>
      <c r="AQ74" s="103">
        <f>SUM(AQ60:AQ73)</f>
        <v>30</v>
      </c>
      <c r="AR74" s="103">
        <f>IF(SUM(AR60:AR73)=0,"",SUM(AR60:AR73))</f>
        <v>7</v>
      </c>
      <c r="AS74" s="104">
        <f>IF(SUM(AN60:AN73)+SUM(AP60:AP73)=0,"",SUM(AN60:AN73)+SUM(AP60:AP73))</f>
        <v>5</v>
      </c>
      <c r="AT74" s="103" t="str">
        <f>IF(SUM(AT60:AT73)=0,"",SUM(AT60:AT73))</f>
        <v/>
      </c>
      <c r="AU74" s="103" t="str">
        <f>IF(SUM(AT60:AT73)*15=0,"",SUM(AT60:AT73)*15)</f>
        <v/>
      </c>
      <c r="AV74" s="103" t="str">
        <f>IF(SUM(AV60:AV73)=0,"",SUM(AV60:AV73))</f>
        <v/>
      </c>
      <c r="AW74" s="103" t="str">
        <f>IF(SUM(AV60:AV73)*15=0,"",SUM(AV60:AV73)*15)</f>
        <v/>
      </c>
      <c r="AX74" s="103" t="str">
        <f>IF(SUM(AX60:AX73)=0,"",SUM(AX60:AX73))</f>
        <v/>
      </c>
      <c r="AY74" s="104" t="str">
        <f>IF(SUM(AT60:AT73)+SUM(AV60:AV73)=0,"",SUM(AT60:AT73)+SUM(AV60:AV73))</f>
        <v/>
      </c>
      <c r="AZ74" s="113">
        <f>IF(SUM(AZ60:AZ73)=0,"",SUM(AZ60:AZ73))</f>
        <v>30</v>
      </c>
      <c r="BA74" s="114">
        <f>IF(SUM(AZ60:AZ73)*15=0,"",SUM(AZ60:AZ73)*15)</f>
        <v>450</v>
      </c>
      <c r="BB74" s="114">
        <f>IF(SUM(BB60:BB73)=0,"",SUM(BB60:BB73))</f>
        <v>9</v>
      </c>
      <c r="BC74" s="114">
        <f>IF(SUM(BB60:BB73)*15=0,"",SUM(BB60:BB73)*15)</f>
        <v>135</v>
      </c>
      <c r="BD74" s="115">
        <f>IF(SUM(BD60:BD73)=0,"",SUM(BD60:BD73))</f>
        <v>54</v>
      </c>
      <c r="BE74" s="353">
        <f>IF(SUM(AZ60:AZ73)+SUM(BB60:BB73)=0,"",SUM(AZ60:AZ73)+SUM(BB60:BB73))</f>
        <v>39</v>
      </c>
      <c r="BF74" s="425"/>
      <c r="BG74" s="3"/>
    </row>
    <row r="75" spans="1:59" s="306" customFormat="1" ht="16.149999999999999" hidden="1" customHeight="1" x14ac:dyDescent="0.2">
      <c r="A75" s="303" t="s">
        <v>183</v>
      </c>
      <c r="B75" s="304"/>
      <c r="C75" s="305" t="s">
        <v>184</v>
      </c>
      <c r="D75" s="715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716"/>
      <c r="AE75" s="716"/>
      <c r="AF75" s="716"/>
      <c r="AG75" s="716"/>
      <c r="AH75" s="716"/>
      <c r="AI75" s="716"/>
      <c r="AJ75" s="716"/>
      <c r="AK75" s="71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9"/>
      <c r="BA75" s="249"/>
      <c r="BB75" s="249"/>
      <c r="BC75" s="249"/>
      <c r="BD75" s="249"/>
      <c r="BE75" s="105"/>
      <c r="BF75" s="436"/>
      <c r="BG75" s="106"/>
    </row>
    <row r="76" spans="1:59" s="40" customFormat="1" ht="16.149999999999999" hidden="1" customHeight="1" x14ac:dyDescent="0.2">
      <c r="A76" s="622" t="s">
        <v>360</v>
      </c>
      <c r="B76" s="107" t="s">
        <v>185</v>
      </c>
      <c r="C76" s="625" t="s">
        <v>466</v>
      </c>
      <c r="D76" s="31"/>
      <c r="E76" s="32" t="str">
        <f t="shared" ref="E76:E81" si="102">IF(D76*15=0,"",D76*15)</f>
        <v/>
      </c>
      <c r="F76" s="33"/>
      <c r="G76" s="32" t="str">
        <f t="shared" ref="G76:G81" si="103">IF(F76*15=0,"",F76*15)</f>
        <v/>
      </c>
      <c r="H76" s="33"/>
      <c r="I76" s="34"/>
      <c r="J76" s="35"/>
      <c r="K76" s="32" t="str">
        <f t="shared" ref="K76:K81" si="104">IF(J76*15=0,"",J76*15)</f>
        <v/>
      </c>
      <c r="L76" s="33"/>
      <c r="M76" s="32" t="str">
        <f t="shared" ref="M76:M81" si="105">IF(L76*15=0,"",L76*15)</f>
        <v/>
      </c>
      <c r="N76" s="33"/>
      <c r="O76" s="34"/>
      <c r="P76" s="35"/>
      <c r="Q76" s="32" t="str">
        <f t="shared" ref="Q76:Q81" si="106">IF(P76*15=0,"",P76*15)</f>
        <v/>
      </c>
      <c r="R76" s="33"/>
      <c r="S76" s="32" t="str">
        <f t="shared" ref="S76:S81" si="107">IF(R76*15=0,"",R76*15)</f>
        <v/>
      </c>
      <c r="T76" s="33"/>
      <c r="U76" s="34"/>
      <c r="V76" s="340">
        <v>3</v>
      </c>
      <c r="W76" s="32">
        <f t="shared" ref="W76:W81" si="108">IF(V76*15=0,"",V76*15)</f>
        <v>45</v>
      </c>
      <c r="X76" s="33">
        <v>1</v>
      </c>
      <c r="Y76" s="32">
        <f t="shared" ref="Y76:Y81" si="109">IF(X76*15=0,"",X76*15)</f>
        <v>15</v>
      </c>
      <c r="Z76" s="243">
        <v>7</v>
      </c>
      <c r="AA76" s="36" t="s">
        <v>159</v>
      </c>
      <c r="AB76" s="35"/>
      <c r="AC76" s="32" t="str">
        <f t="shared" ref="AC76:AC81" si="110">IF(AB76*15=0,"",AB76*15)</f>
        <v/>
      </c>
      <c r="AD76" s="33"/>
      <c r="AE76" s="32" t="str">
        <f t="shared" ref="AE76:AE81" si="111">IF(AD76*15=0,"",AD76*15)</f>
        <v/>
      </c>
      <c r="AF76" s="33"/>
      <c r="AG76" s="36"/>
      <c r="AH76" s="35"/>
      <c r="AI76" s="32" t="str">
        <f t="shared" ref="AI76:AI81" si="112">IF(AH76*15=0,"",AH76*15)</f>
        <v/>
      </c>
      <c r="AJ76" s="33"/>
      <c r="AK76" s="32" t="str">
        <f t="shared" ref="AK76:AK81" si="113">IF(AJ76*15=0,"",AJ76*15)</f>
        <v/>
      </c>
      <c r="AL76" s="33"/>
      <c r="AM76" s="36"/>
      <c r="AN76" s="35"/>
      <c r="AO76" s="32" t="str">
        <f t="shared" ref="AO76:AO81" si="114">IF(AN76*15=0,"",AN76*15)</f>
        <v/>
      </c>
      <c r="AP76" s="33"/>
      <c r="AQ76" s="32" t="str">
        <f t="shared" ref="AQ76:AQ81" si="115">IF(AP76*15=0,"",AP76*15)</f>
        <v/>
      </c>
      <c r="AR76" s="33"/>
      <c r="AS76" s="36"/>
      <c r="AT76" s="35"/>
      <c r="AU76" s="32" t="str">
        <f t="shared" ref="AU76:AU81" si="116">IF(AT76*15=0,"",AT76*15)</f>
        <v/>
      </c>
      <c r="AV76" s="33"/>
      <c r="AW76" s="32" t="str">
        <f t="shared" ref="AW76:AW81" si="117">IF(AV76*15=0,"",AV76*15)</f>
        <v/>
      </c>
      <c r="AX76" s="33"/>
      <c r="AY76" s="36"/>
      <c r="AZ76" s="37">
        <f t="shared" ref="AZ76:AZ81" si="118">IF(D76+J76+P76+V76+AB76+AH76+AN76+AT76=0,"",D76+J76+P76+V76+AB76+AH76+AN76+AT76)</f>
        <v>3</v>
      </c>
      <c r="BA76" s="32">
        <f t="shared" ref="BA76:BA81" si="119">IF((D76+J76+P76+V76+AB76+AH76+AN76+AT76)*15=0,"",(D76+J76+P76+V76+AB76+AH76+AN76+AT76)*15)</f>
        <v>45</v>
      </c>
      <c r="BB76" s="38">
        <f t="shared" ref="BB76:BB81" si="120">IF(F76+L76+R76+X76+AD76+AJ76+AP76+AV76=0,"",F76+L76+R76+X76+AD76+AJ76+AP76+AV76)</f>
        <v>1</v>
      </c>
      <c r="BC76" s="32">
        <f t="shared" ref="BC76:BC81" si="121">IF((F76+L76+R76+X76+AD76+AJ76+AP76+AV76)*15=0,"",(F76+L76+R76+X76+AD76+AJ76+AP76+AV76)*15)</f>
        <v>15</v>
      </c>
      <c r="BD76" s="38">
        <f t="shared" ref="BD76:BD81" si="122">IF(H76+N76+T76+Z76+AF76+AL76+AR76+AX76=0,"",H76+N76+T76+Z76+AF76+AL76+AR76+AX76)</f>
        <v>7</v>
      </c>
      <c r="BE76" s="39">
        <f t="shared" ref="BE76:BE81" si="123">IF((D76+J76+P76+V76+AB76+F76+L76+R76+X76+AD76+AH76+AN76+AT76+AF76+AP76+AV76)=0,"",(D76+J76+P76+V76+AB76+F76+L76+R76+X76+AD76+AH76+AN76+AT76+AJ76+AP76+AV76))</f>
        <v>4</v>
      </c>
      <c r="BF76" s="437" t="s">
        <v>179</v>
      </c>
      <c r="BG76" s="57" t="s">
        <v>187</v>
      </c>
    </row>
    <row r="77" spans="1:59" s="40" customFormat="1" ht="16.149999999999999" hidden="1" customHeight="1" x14ac:dyDescent="0.2">
      <c r="A77" s="622" t="s">
        <v>361</v>
      </c>
      <c r="B77" s="107" t="s">
        <v>185</v>
      </c>
      <c r="C77" s="604" t="s">
        <v>467</v>
      </c>
      <c r="D77" s="31"/>
      <c r="E77" s="32" t="str">
        <f t="shared" si="102"/>
        <v/>
      </c>
      <c r="F77" s="33"/>
      <c r="G77" s="32" t="str">
        <f t="shared" si="103"/>
        <v/>
      </c>
      <c r="H77" s="33"/>
      <c r="I77" s="34"/>
      <c r="J77" s="35"/>
      <c r="K77" s="32" t="str">
        <f t="shared" si="104"/>
        <v/>
      </c>
      <c r="L77" s="33"/>
      <c r="M77" s="32" t="str">
        <f t="shared" si="105"/>
        <v/>
      </c>
      <c r="N77" s="33"/>
      <c r="O77" s="34"/>
      <c r="P77" s="35"/>
      <c r="Q77" s="32" t="str">
        <f t="shared" si="106"/>
        <v/>
      </c>
      <c r="R77" s="33"/>
      <c r="S77" s="32" t="str">
        <f t="shared" si="107"/>
        <v/>
      </c>
      <c r="T77" s="33"/>
      <c r="U77" s="34"/>
      <c r="V77" s="35">
        <v>1</v>
      </c>
      <c r="W77" s="32">
        <f t="shared" si="108"/>
        <v>15</v>
      </c>
      <c r="X77" s="341">
        <v>0</v>
      </c>
      <c r="Y77" s="32" t="str">
        <f t="shared" si="109"/>
        <v/>
      </c>
      <c r="Z77" s="243">
        <v>3</v>
      </c>
      <c r="AA77" s="34" t="s">
        <v>31</v>
      </c>
      <c r="AB77" s="35"/>
      <c r="AC77" s="32" t="str">
        <f t="shared" si="110"/>
        <v/>
      </c>
      <c r="AD77" s="33"/>
      <c r="AE77" s="32" t="str">
        <f t="shared" si="111"/>
        <v/>
      </c>
      <c r="AF77" s="33"/>
      <c r="AG77" s="36"/>
      <c r="AH77" s="35"/>
      <c r="AI77" s="32" t="str">
        <f t="shared" si="112"/>
        <v/>
      </c>
      <c r="AJ77" s="33"/>
      <c r="AK77" s="32" t="str">
        <f t="shared" si="113"/>
        <v/>
      </c>
      <c r="AL77" s="33"/>
      <c r="AM77" s="36"/>
      <c r="AN77" s="35"/>
      <c r="AO77" s="32" t="str">
        <f t="shared" si="114"/>
        <v/>
      </c>
      <c r="AP77" s="33"/>
      <c r="AQ77" s="32" t="str">
        <f t="shared" si="115"/>
        <v/>
      </c>
      <c r="AR77" s="33"/>
      <c r="AS77" s="36"/>
      <c r="AT77" s="35"/>
      <c r="AU77" s="32" t="str">
        <f t="shared" si="116"/>
        <v/>
      </c>
      <c r="AV77" s="33"/>
      <c r="AW77" s="32" t="str">
        <f t="shared" si="117"/>
        <v/>
      </c>
      <c r="AX77" s="33"/>
      <c r="AY77" s="36"/>
      <c r="AZ77" s="37">
        <f t="shared" si="118"/>
        <v>1</v>
      </c>
      <c r="BA77" s="32">
        <f t="shared" si="119"/>
        <v>15</v>
      </c>
      <c r="BB77" s="38" t="str">
        <f t="shared" si="120"/>
        <v/>
      </c>
      <c r="BC77" s="32" t="str">
        <f t="shared" si="121"/>
        <v/>
      </c>
      <c r="BD77" s="38">
        <f t="shared" si="122"/>
        <v>3</v>
      </c>
      <c r="BE77" s="39">
        <f t="shared" si="123"/>
        <v>1</v>
      </c>
      <c r="BF77" s="430" t="s">
        <v>164</v>
      </c>
      <c r="BG77" s="57" t="s">
        <v>189</v>
      </c>
    </row>
    <row r="78" spans="1:59" s="40" customFormat="1" ht="16.149999999999999" hidden="1" customHeight="1" x14ac:dyDescent="0.2">
      <c r="A78" s="622" t="s">
        <v>362</v>
      </c>
      <c r="B78" s="107" t="s">
        <v>185</v>
      </c>
      <c r="C78" s="604" t="s">
        <v>468</v>
      </c>
      <c r="D78" s="31"/>
      <c r="E78" s="32" t="str">
        <f t="shared" si="102"/>
        <v/>
      </c>
      <c r="F78" s="33"/>
      <c r="G78" s="32" t="str">
        <f t="shared" si="103"/>
        <v/>
      </c>
      <c r="H78" s="33"/>
      <c r="I78" s="34"/>
      <c r="J78" s="35"/>
      <c r="K78" s="32" t="str">
        <f t="shared" si="104"/>
        <v/>
      </c>
      <c r="L78" s="33"/>
      <c r="M78" s="32" t="str">
        <f t="shared" si="105"/>
        <v/>
      </c>
      <c r="N78" s="33"/>
      <c r="O78" s="34"/>
      <c r="P78" s="35"/>
      <c r="Q78" s="32" t="str">
        <f t="shared" si="106"/>
        <v/>
      </c>
      <c r="R78" s="33"/>
      <c r="S78" s="32" t="str">
        <f t="shared" si="107"/>
        <v/>
      </c>
      <c r="T78" s="33"/>
      <c r="U78" s="34"/>
      <c r="V78" s="35"/>
      <c r="W78" s="32" t="str">
        <f t="shared" si="108"/>
        <v/>
      </c>
      <c r="X78" s="33"/>
      <c r="Y78" s="32" t="str">
        <f t="shared" si="109"/>
        <v/>
      </c>
      <c r="Z78" s="33"/>
      <c r="AA78" s="36"/>
      <c r="AB78" s="35">
        <v>2</v>
      </c>
      <c r="AC78" s="32">
        <f t="shared" si="110"/>
        <v>30</v>
      </c>
      <c r="AD78" s="341">
        <v>0</v>
      </c>
      <c r="AE78" s="32" t="str">
        <f t="shared" si="111"/>
        <v/>
      </c>
      <c r="AF78" s="33">
        <v>4</v>
      </c>
      <c r="AG78" s="36" t="s">
        <v>159</v>
      </c>
      <c r="AH78" s="35"/>
      <c r="AI78" s="32" t="str">
        <f t="shared" si="112"/>
        <v/>
      </c>
      <c r="AJ78" s="33"/>
      <c r="AK78" s="32" t="str">
        <f t="shared" si="113"/>
        <v/>
      </c>
      <c r="AL78" s="33"/>
      <c r="AM78" s="36"/>
      <c r="AN78" s="35"/>
      <c r="AO78" s="32" t="str">
        <f t="shared" si="114"/>
        <v/>
      </c>
      <c r="AP78" s="33"/>
      <c r="AQ78" s="32" t="str">
        <f t="shared" si="115"/>
        <v/>
      </c>
      <c r="AR78" s="33"/>
      <c r="AS78" s="36"/>
      <c r="AT78" s="35"/>
      <c r="AU78" s="32" t="str">
        <f t="shared" si="116"/>
        <v/>
      </c>
      <c r="AV78" s="33"/>
      <c r="AW78" s="51" t="str">
        <f t="shared" si="117"/>
        <v/>
      </c>
      <c r="AX78" s="33"/>
      <c r="AY78" s="36"/>
      <c r="AZ78" s="37">
        <f t="shared" si="118"/>
        <v>2</v>
      </c>
      <c r="BA78" s="32">
        <f t="shared" si="119"/>
        <v>30</v>
      </c>
      <c r="BB78" s="38" t="str">
        <f t="shared" si="120"/>
        <v/>
      </c>
      <c r="BC78" s="32" t="str">
        <f t="shared" si="121"/>
        <v/>
      </c>
      <c r="BD78" s="38">
        <f t="shared" si="122"/>
        <v>4</v>
      </c>
      <c r="BE78" s="39">
        <f t="shared" si="123"/>
        <v>2</v>
      </c>
      <c r="BF78" s="432" t="s">
        <v>153</v>
      </c>
      <c r="BG78" s="57" t="s">
        <v>191</v>
      </c>
    </row>
    <row r="79" spans="1:59" s="40" customFormat="1" ht="16.149999999999999" hidden="1" customHeight="1" x14ac:dyDescent="0.2">
      <c r="A79" s="622" t="s">
        <v>363</v>
      </c>
      <c r="B79" s="107" t="s">
        <v>185</v>
      </c>
      <c r="C79" s="604" t="s">
        <v>469</v>
      </c>
      <c r="D79" s="31"/>
      <c r="E79" s="32" t="str">
        <f t="shared" si="102"/>
        <v/>
      </c>
      <c r="F79" s="33"/>
      <c r="G79" s="32" t="str">
        <f t="shared" si="103"/>
        <v/>
      </c>
      <c r="H79" s="33"/>
      <c r="I79" s="34"/>
      <c r="J79" s="35"/>
      <c r="K79" s="32" t="str">
        <f t="shared" si="104"/>
        <v/>
      </c>
      <c r="L79" s="33"/>
      <c r="M79" s="32" t="str">
        <f t="shared" si="105"/>
        <v/>
      </c>
      <c r="N79" s="33"/>
      <c r="O79" s="34"/>
      <c r="P79" s="35"/>
      <c r="Q79" s="32" t="str">
        <f t="shared" si="106"/>
        <v/>
      </c>
      <c r="R79" s="33"/>
      <c r="S79" s="32" t="str">
        <f t="shared" si="107"/>
        <v/>
      </c>
      <c r="T79" s="33"/>
      <c r="U79" s="34"/>
      <c r="V79" s="35"/>
      <c r="W79" s="32" t="str">
        <f t="shared" si="108"/>
        <v/>
      </c>
      <c r="X79" s="33"/>
      <c r="Y79" s="32" t="str">
        <f t="shared" si="109"/>
        <v/>
      </c>
      <c r="Z79" s="33"/>
      <c r="AA79" s="34"/>
      <c r="AB79" s="35"/>
      <c r="AC79" s="32" t="str">
        <f t="shared" si="110"/>
        <v/>
      </c>
      <c r="AD79" s="33"/>
      <c r="AE79" s="32" t="str">
        <f t="shared" si="111"/>
        <v/>
      </c>
      <c r="AF79" s="33"/>
      <c r="AG79" s="36"/>
      <c r="AH79" s="340">
        <v>2</v>
      </c>
      <c r="AI79" s="32">
        <f>IF(AH79*15=0,"",AH79*15)</f>
        <v>30</v>
      </c>
      <c r="AJ79" s="341">
        <v>2</v>
      </c>
      <c r="AK79" s="32">
        <f>IF(AJ79*15=0,"",AJ79*15)</f>
        <v>30</v>
      </c>
      <c r="AL79" s="33">
        <v>7</v>
      </c>
      <c r="AM79" s="64" t="s">
        <v>29</v>
      </c>
      <c r="AN79" s="35"/>
      <c r="AO79" s="32" t="str">
        <f>IF(AN79*15=0,"",AN79*15)</f>
        <v/>
      </c>
      <c r="AP79" s="33"/>
      <c r="AQ79" s="32" t="str">
        <f>IF(AP79*15=0,"",AP79*15)</f>
        <v/>
      </c>
      <c r="AR79" s="33"/>
      <c r="AS79" s="36"/>
      <c r="AT79" s="65"/>
      <c r="AU79" s="32" t="str">
        <f t="shared" si="116"/>
        <v/>
      </c>
      <c r="AV79" s="33"/>
      <c r="AW79" s="32" t="str">
        <f t="shared" si="117"/>
        <v/>
      </c>
      <c r="AX79" s="33"/>
      <c r="AY79" s="36"/>
      <c r="AZ79" s="37">
        <f t="shared" si="118"/>
        <v>2</v>
      </c>
      <c r="BA79" s="32">
        <f t="shared" si="119"/>
        <v>30</v>
      </c>
      <c r="BB79" s="38">
        <f t="shared" si="120"/>
        <v>2</v>
      </c>
      <c r="BC79" s="32">
        <f t="shared" si="121"/>
        <v>30</v>
      </c>
      <c r="BD79" s="38">
        <f t="shared" si="122"/>
        <v>7</v>
      </c>
      <c r="BE79" s="39">
        <f t="shared" si="123"/>
        <v>4</v>
      </c>
      <c r="BF79" s="430" t="s">
        <v>153</v>
      </c>
      <c r="BG79" s="43" t="s">
        <v>193</v>
      </c>
    </row>
    <row r="80" spans="1:59" s="40" customFormat="1" ht="16.149999999999999" hidden="1" customHeight="1" x14ac:dyDescent="0.2">
      <c r="A80" s="622" t="s">
        <v>364</v>
      </c>
      <c r="B80" s="107" t="s">
        <v>185</v>
      </c>
      <c r="C80" s="625" t="s">
        <v>470</v>
      </c>
      <c r="D80" s="31"/>
      <c r="E80" s="32" t="str">
        <f t="shared" si="102"/>
        <v/>
      </c>
      <c r="F80" s="33"/>
      <c r="G80" s="32" t="str">
        <f t="shared" si="103"/>
        <v/>
      </c>
      <c r="H80" s="33"/>
      <c r="I80" s="34"/>
      <c r="J80" s="35"/>
      <c r="K80" s="32" t="str">
        <f t="shared" si="104"/>
        <v/>
      </c>
      <c r="L80" s="33"/>
      <c r="M80" s="32" t="str">
        <f t="shared" si="105"/>
        <v/>
      </c>
      <c r="N80" s="33"/>
      <c r="O80" s="34"/>
      <c r="P80" s="35"/>
      <c r="Q80" s="32" t="str">
        <f t="shared" si="106"/>
        <v/>
      </c>
      <c r="R80" s="33"/>
      <c r="S80" s="32" t="str">
        <f t="shared" si="107"/>
        <v/>
      </c>
      <c r="T80" s="33"/>
      <c r="U80" s="34"/>
      <c r="V80" s="35"/>
      <c r="W80" s="32" t="str">
        <f t="shared" si="108"/>
        <v/>
      </c>
      <c r="X80" s="33"/>
      <c r="Y80" s="32" t="str">
        <f t="shared" si="109"/>
        <v/>
      </c>
      <c r="Z80" s="33"/>
      <c r="AA80" s="34"/>
      <c r="AB80" s="35"/>
      <c r="AC80" s="32" t="str">
        <f t="shared" si="110"/>
        <v/>
      </c>
      <c r="AD80" s="33"/>
      <c r="AE80" s="32" t="str">
        <f t="shared" si="111"/>
        <v/>
      </c>
      <c r="AF80" s="33"/>
      <c r="AG80" s="36"/>
      <c r="AH80" s="45"/>
      <c r="AI80" s="46"/>
      <c r="AJ80" s="74"/>
      <c r="AK80" s="46"/>
      <c r="AL80" s="47"/>
      <c r="AM80" s="36"/>
      <c r="AN80" s="35"/>
      <c r="AO80" s="32" t="str">
        <f>IF(AN80*15=0,"",AN80*15)</f>
        <v/>
      </c>
      <c r="AP80" s="33"/>
      <c r="AQ80" s="32" t="str">
        <f>IF(AP80*15=0,"",AP80*15)</f>
        <v/>
      </c>
      <c r="AR80" s="33"/>
      <c r="AS80" s="36"/>
      <c r="AT80" s="608">
        <v>1</v>
      </c>
      <c r="AU80" s="32">
        <f t="shared" si="116"/>
        <v>15</v>
      </c>
      <c r="AV80" s="341">
        <v>0</v>
      </c>
      <c r="AW80" s="32" t="str">
        <f t="shared" si="117"/>
        <v/>
      </c>
      <c r="AX80" s="33">
        <v>4</v>
      </c>
      <c r="AY80" s="36" t="s">
        <v>159</v>
      </c>
      <c r="AZ80" s="37">
        <f>IF(D80+J80+P80+V80+AB80+AH80+AN80+AT80=0,"",D80+J80+P80+V80+AB80+AH80+AN80+AT80)</f>
        <v>1</v>
      </c>
      <c r="BA80" s="32">
        <f>IF((D80+J80+P80+V80+AB80+AH80+AN80+AT80)*15=0,"",(D80+J80+P80+V80+AB80+AH80+AN80+AT80)*15)</f>
        <v>15</v>
      </c>
      <c r="BB80" s="38" t="str">
        <f>IF(F80+L80+R80+X80+AD80+AJ80+AP80+AV80=0,"",F80+L80+R80+X80+AD80+AJ80+AP80+AV80)</f>
        <v/>
      </c>
      <c r="BC80" s="32" t="str">
        <f>IF((F80+L80+R80+X80+AD80+AJ80+AP80+AV80)*15=0,"",(F80+L80+R80+X80+AD80+AJ80+AP80+AV80)*15)</f>
        <v/>
      </c>
      <c r="BD80" s="38">
        <f>IF(H80+N80+T80+Z80+AF80+AL80+AR80+AX80=0,"",H80+N80+T80+Z80+AF80+AL80+AR80+AX80)</f>
        <v>4</v>
      </c>
      <c r="BE80" s="39">
        <f>IF((D80+J80+P80+V80+AB80+F80+L80+R80+X80+AD80+AH80+AN80+AT80+AF80+AP80+AV80)=0,"",(D80+J80+P80+V80+AB80+F80+L80+R80+X80+AD80+AH80+AN80+AT80+AJ80+AP80+AV80))</f>
        <v>1</v>
      </c>
      <c r="BF80" s="430" t="s">
        <v>164</v>
      </c>
      <c r="BG80" s="43" t="s">
        <v>165</v>
      </c>
    </row>
    <row r="81" spans="1:59" s="40" customFormat="1" ht="16.149999999999999" hidden="1" customHeight="1" x14ac:dyDescent="0.2">
      <c r="A81" s="41"/>
      <c r="B81" s="107" t="s">
        <v>181</v>
      </c>
      <c r="C81" s="625" t="s">
        <v>471</v>
      </c>
      <c r="D81" s="31"/>
      <c r="E81" s="32" t="str">
        <f t="shared" si="102"/>
        <v/>
      </c>
      <c r="F81" s="33"/>
      <c r="G81" s="32" t="str">
        <f t="shared" si="103"/>
        <v/>
      </c>
      <c r="H81" s="33"/>
      <c r="I81" s="44"/>
      <c r="J81" s="35"/>
      <c r="K81" s="32" t="str">
        <f t="shared" si="104"/>
        <v/>
      </c>
      <c r="L81" s="33"/>
      <c r="M81" s="32" t="str">
        <f t="shared" si="105"/>
        <v/>
      </c>
      <c r="N81" s="33"/>
      <c r="O81" s="44"/>
      <c r="P81" s="35"/>
      <c r="Q81" s="32" t="str">
        <f t="shared" si="106"/>
        <v/>
      </c>
      <c r="R81" s="33"/>
      <c r="S81" s="32" t="str">
        <f t="shared" si="107"/>
        <v/>
      </c>
      <c r="T81" s="33"/>
      <c r="U81" s="44"/>
      <c r="V81" s="35"/>
      <c r="W81" s="32" t="str">
        <f t="shared" si="108"/>
        <v/>
      </c>
      <c r="X81" s="33"/>
      <c r="Y81" s="32" t="str">
        <f t="shared" si="109"/>
        <v/>
      </c>
      <c r="Z81" s="33"/>
      <c r="AA81" s="44"/>
      <c r="AB81" s="35"/>
      <c r="AC81" s="32" t="str">
        <f t="shared" si="110"/>
        <v/>
      </c>
      <c r="AD81" s="33"/>
      <c r="AE81" s="32" t="str">
        <f t="shared" si="111"/>
        <v/>
      </c>
      <c r="AF81" s="33"/>
      <c r="AG81" s="48"/>
      <c r="AH81" s="45">
        <v>1</v>
      </c>
      <c r="AI81" s="32">
        <f t="shared" si="112"/>
        <v>15</v>
      </c>
      <c r="AJ81" s="341">
        <v>1</v>
      </c>
      <c r="AK81" s="32">
        <f t="shared" si="113"/>
        <v>15</v>
      </c>
      <c r="AL81" s="33">
        <v>3</v>
      </c>
      <c r="AM81" s="48" t="s">
        <v>31</v>
      </c>
      <c r="AN81" s="35"/>
      <c r="AO81" s="32" t="str">
        <f t="shared" si="114"/>
        <v/>
      </c>
      <c r="AP81" s="33"/>
      <c r="AQ81" s="32" t="str">
        <f t="shared" si="115"/>
        <v/>
      </c>
      <c r="AR81" s="33"/>
      <c r="AS81" s="48"/>
      <c r="AT81" s="35"/>
      <c r="AU81" s="32" t="str">
        <f t="shared" si="116"/>
        <v/>
      </c>
      <c r="AV81" s="33"/>
      <c r="AW81" s="32" t="str">
        <f t="shared" si="117"/>
        <v/>
      </c>
      <c r="AX81" s="33"/>
      <c r="AY81" s="48"/>
      <c r="AZ81" s="37">
        <f t="shared" si="118"/>
        <v>1</v>
      </c>
      <c r="BA81" s="32">
        <f t="shared" si="119"/>
        <v>15</v>
      </c>
      <c r="BB81" s="38">
        <f t="shared" si="120"/>
        <v>1</v>
      </c>
      <c r="BC81" s="32">
        <f t="shared" si="121"/>
        <v>15</v>
      </c>
      <c r="BD81" s="38">
        <f t="shared" si="122"/>
        <v>3</v>
      </c>
      <c r="BE81" s="49">
        <f t="shared" si="123"/>
        <v>2</v>
      </c>
      <c r="BF81" s="430"/>
      <c r="BG81" s="43"/>
    </row>
    <row r="82" spans="1:59" s="309" customFormat="1" ht="16.149999999999999" hidden="1" customHeight="1" thickBot="1" x14ac:dyDescent="0.25">
      <c r="A82" s="307"/>
      <c r="B82" s="308"/>
      <c r="C82" s="396" t="s">
        <v>196</v>
      </c>
      <c r="D82" s="109" t="str">
        <f>IF(SUM(D76:D81)=0,"",SUM(D76:D81))</f>
        <v/>
      </c>
      <c r="E82" s="110" t="str">
        <f>IF(SUM(D76:D81)*15=0,"",SUM(D76:D81)*15)</f>
        <v/>
      </c>
      <c r="F82" s="110" t="str">
        <f>IF(SUM(F76:F81)=0,"",SUM(F76:F81))</f>
        <v/>
      </c>
      <c r="G82" s="110" t="str">
        <f>IF(SUM(F76:F81)*15=0,"",SUM(F76:F81)*15)</f>
        <v/>
      </c>
      <c r="H82" s="110" t="str">
        <f>IF(SUM(H76:H81)=0,"",SUM(H76:H81))</f>
        <v/>
      </c>
      <c r="I82" s="111" t="str">
        <f>IF(SUM(D76:D81)+SUM(F76:F81)=0,"",SUM(D76:D81)+SUM(F76:F81))</f>
        <v/>
      </c>
      <c r="J82" s="109" t="str">
        <f>IF(SUM(J76:J81)=0,"",SUM(J76:J81))</f>
        <v/>
      </c>
      <c r="K82" s="110" t="str">
        <f>IF(SUM(J76:J81)*15=0,"",SUM(J76:J81)*15)</f>
        <v/>
      </c>
      <c r="L82" s="110" t="str">
        <f>IF(SUM(L76:L81)=0,"",SUM(L76:L81))</f>
        <v/>
      </c>
      <c r="M82" s="110" t="str">
        <f>IF(SUM(L76:L81)*15=0,"",SUM(L76:L81)*15)</f>
        <v/>
      </c>
      <c r="N82" s="110" t="str">
        <f>IF(SUM(N76:N81)=0,"",SUM(N76:N81))</f>
        <v/>
      </c>
      <c r="O82" s="111" t="str">
        <f>IF(SUM(J76:J81)+SUM(L76:L81)=0,"",SUM(J76:J81)+SUM(L76:L81))</f>
        <v/>
      </c>
      <c r="P82" s="109" t="str">
        <f>IF(SUM(P76:P81)=0,"",SUM(P76:P81))</f>
        <v/>
      </c>
      <c r="Q82" s="110" t="str">
        <f>IF(SUM(P76:P81)*15=0,"",SUM(P76:P81)*15)</f>
        <v/>
      </c>
      <c r="R82" s="110" t="str">
        <f>IF(SUM(R76:R81)=0,"",SUM(R76:R81))</f>
        <v/>
      </c>
      <c r="S82" s="110" t="str">
        <f>IF(SUM(R76:R81)*15=0,"",SUM(R76:R81)*15)</f>
        <v/>
      </c>
      <c r="T82" s="110" t="str">
        <f>IF(SUM(T76:T81)=0,"",SUM(T76:T81))</f>
        <v/>
      </c>
      <c r="U82" s="111" t="str">
        <f>IF(SUM(P76:P81)+SUM(R76:R81)=0,"",SUM(P76:P81)+SUM(R76:R81))</f>
        <v/>
      </c>
      <c r="V82" s="109">
        <f>IF(SUM(V76:V81)=0,"",SUM(V76:V81))</f>
        <v>4</v>
      </c>
      <c r="W82" s="110">
        <f>IF(SUM(V76:V81)*15=0,"",SUM(V76:V81)*15)</f>
        <v>60</v>
      </c>
      <c r="X82" s="110">
        <f>IF(SUM(X76:X81)=0,"",SUM(X76:X81))</f>
        <v>1</v>
      </c>
      <c r="Y82" s="110">
        <f>IF(SUM(X76:X81)*15=0,"",SUM(X76:X81)*15)</f>
        <v>15</v>
      </c>
      <c r="Z82" s="110">
        <f>IF(SUM(Z76:Z81)=0,"",SUM(Z76:Z81))</f>
        <v>10</v>
      </c>
      <c r="AA82" s="111">
        <f>IF(SUM(V76:V81)+SUM(X76:X81)=0,"",SUM(V76:V81)+SUM(X76:X81))</f>
        <v>5</v>
      </c>
      <c r="AB82" s="109">
        <f>IF(SUM(AB76:AB81)=0,"",SUM(AB76:AB81))</f>
        <v>2</v>
      </c>
      <c r="AC82" s="110">
        <f>IF(SUM(AB76:AB81)*15=0,"",SUM(AB76:AB81)*15)</f>
        <v>30</v>
      </c>
      <c r="AD82" s="110" t="str">
        <f>IF(SUM(AD76:AD81)=0,"",SUM(AD76:AD81))</f>
        <v/>
      </c>
      <c r="AE82" s="110" t="str">
        <f>IF(SUM(AD76:AD81)*15=0,"",SUM(AD76:AD81)*15)</f>
        <v/>
      </c>
      <c r="AF82" s="112">
        <f>IF(SUM(AF76:AF81)=0,"",SUM(AF76:AF81))</f>
        <v>4</v>
      </c>
      <c r="AG82" s="111">
        <f>IF(SUM(AB76:AB81)+SUM(AD76:AD81)=0,"",SUM(AB76:AB81)+SUM(AD76:AD81))</f>
        <v>2</v>
      </c>
      <c r="AH82" s="109">
        <f>IF(SUM(AH76:AH81)=0,"",SUM(AH76:AH81))</f>
        <v>3</v>
      </c>
      <c r="AI82" s="110">
        <f>IF(SUM(AH76:AH81)*15=0,"",SUM(AH76:AH81)*15)</f>
        <v>45</v>
      </c>
      <c r="AJ82" s="110">
        <f>IF(SUM(AJ76:AJ81)=0,"",SUM(AJ76:AJ81))</f>
        <v>3</v>
      </c>
      <c r="AK82" s="110">
        <f>IF(SUM(AJ76:AJ81)*15=0,"",SUM(AJ76:AJ81)*15)</f>
        <v>45</v>
      </c>
      <c r="AL82" s="112">
        <f>IF(SUM(AL76:AL81)=0,"",SUM(AL76:AL81))</f>
        <v>10</v>
      </c>
      <c r="AM82" s="111">
        <f>IF(SUM(AH76:AH81)+SUM(AJ76:AJ81)=0,"",SUM(AH76:AH81)+SUM(AJ76:AJ81))</f>
        <v>6</v>
      </c>
      <c r="AN82" s="109" t="str">
        <f>IF(SUM(AN76:AN81)=0,"",SUM(AN76:AN81))</f>
        <v/>
      </c>
      <c r="AO82" s="110" t="str">
        <f>IF(SUM(AN76:AN81)*15=0,"",SUM(AN76:AN81)*15)</f>
        <v/>
      </c>
      <c r="AP82" s="110" t="str">
        <f>IF(SUM(AP76:AP81)=0,"",SUM(AP76:AP81))</f>
        <v/>
      </c>
      <c r="AQ82" s="110">
        <f>SUM(AQ76:AQ81)</f>
        <v>0</v>
      </c>
      <c r="AR82" s="112" t="str">
        <f>IF(SUM(AR76:AR81)=0,"",SUM(AR76:AR81))</f>
        <v/>
      </c>
      <c r="AS82" s="111" t="str">
        <f>IF(SUM(AN76:AN81)+SUM(AP76:AP81)=0,"",SUM(AN76:AN81)+SUM(AP76:AP81))</f>
        <v/>
      </c>
      <c r="AT82" s="109">
        <f>IF(SUM(AT76:AT81)=0,"",SUM(AT76:AT81))</f>
        <v>1</v>
      </c>
      <c r="AU82" s="110">
        <f>IF(SUM(AT76:AT81)*15=0,"",SUM(AT76:AT81)*15)</f>
        <v>15</v>
      </c>
      <c r="AV82" s="110" t="str">
        <f>IF(SUM(AV76:AV81)=0,"",SUM(AV76:AV81))</f>
        <v/>
      </c>
      <c r="AW82" s="110" t="str">
        <f>IF(SUM(AV76:AV81)*15=0,"",SUM(AV76:AV81)*15)</f>
        <v/>
      </c>
      <c r="AX82" s="112">
        <f>IF(SUM(AX76:AX81)=0,"",SUM(AX76:AX81))</f>
        <v>4</v>
      </c>
      <c r="AY82" s="111">
        <f>IF(SUM(AT76:AT81)+SUM(AV76:AV81)=0,"",SUM(AT76:AT81)+SUM(AV76:AV81))</f>
        <v>1</v>
      </c>
      <c r="AZ82" s="113">
        <f>IF(SUM(AZ76:AZ81)=0,"",SUM(AZ76:AZ81))</f>
        <v>10</v>
      </c>
      <c r="BA82" s="114">
        <f>IF(SUM(AZ76:AZ81)*15=0,"",SUM(AZ76:AZ81)*15)</f>
        <v>150</v>
      </c>
      <c r="BB82" s="114">
        <f>IF(SUM(BB76:BB81)=0,"",SUM(BB76:BB81))</f>
        <v>4</v>
      </c>
      <c r="BC82" s="114">
        <f>IF(SUM(BB76:BB81)*15=0,"",SUM(BB76:BB81)*15)</f>
        <v>60</v>
      </c>
      <c r="BD82" s="115">
        <f>IF(SUM(BD76:BD81)=0,"",SUM(BD76:BD81))</f>
        <v>28</v>
      </c>
      <c r="BE82" s="116">
        <f>IF(SUM(AZ76:AZ81)+SUM(BB76:BB81)=0,"",SUM(AZ76:AZ81)+SUM(BB76:BB81))</f>
        <v>14</v>
      </c>
      <c r="BF82" s="428"/>
      <c r="BG82" s="24"/>
    </row>
    <row r="83" spans="1:59" s="312" customFormat="1" ht="16.149999999999999" hidden="1" customHeight="1" thickBot="1" x14ac:dyDescent="0.25">
      <c r="A83" s="310"/>
      <c r="B83" s="311"/>
      <c r="C83" s="398" t="s">
        <v>197</v>
      </c>
      <c r="D83" s="117" t="str">
        <f>IF(SUM(D60:D73)+SUM(D76:D81)=0,"",SUM(D60:D73)+SUM(D76:D81))</f>
        <v/>
      </c>
      <c r="E83" s="80" t="str">
        <f>IF(SUM(D60:D73)+SUM(D76:D81)*15=0,"",(SUM(D60:D73)+SUM(D76:D81))*15)</f>
        <v/>
      </c>
      <c r="F83" s="80" t="str">
        <f>IF(SUM(F60:F73)+SUM(F76:F81)=0,"",SUM(F60:F73)+SUM(F76:F81))</f>
        <v/>
      </c>
      <c r="G83" s="80" t="str">
        <f>IF(SUM(F60:F73)+SUM(F76:F81)*15=0,"",(SUM(F60:F73)+SUM(F76:F81))*15)</f>
        <v/>
      </c>
      <c r="H83" s="80" t="str">
        <f>IF(SUM(H60:H73)+SUM(H76:H81)=0,"",SUM(H60:H73)+SUM(H76:H81))</f>
        <v/>
      </c>
      <c r="I83" s="118" t="str">
        <f>IF(SUM(D60:D73)+SUM(D76:D81)+SUM(F60:F73)+SUM(F76:F81)=0,"",(SUM(D60:D73)+SUM(D76:D81)+SUM(F60:F73)+SUM(F76:F81)))</f>
        <v/>
      </c>
      <c r="J83" s="117" t="str">
        <f>IF(SUM(J60:J73)+SUM(J76:J81)=0,"",SUM(J60:J73)+SUM(J76:J81))</f>
        <v/>
      </c>
      <c r="K83" s="80" t="str">
        <f>IF(SUM(J60:J73)+SUM(J76:J81)*15=0,"",(SUM(J60:J73)+SUM(J76:J81))*15)</f>
        <v/>
      </c>
      <c r="L83" s="80" t="str">
        <f>IF(SUM(L60:L73)+SUM(L76:L81)=0,"",SUM(L60:L73)+SUM(L76:L81))</f>
        <v/>
      </c>
      <c r="M83" s="80" t="str">
        <f>IF(SUM(L60:L72)+SUM(L76:L81)*15=0,"",SUM(L60:L72)+SUM(L76:L81)*15)</f>
        <v/>
      </c>
      <c r="N83" s="80" t="str">
        <f>IF(SUM(N60:N73)+SUM(N76:N81)=0,"",SUM(N60:N73)+SUM(N76:N81))</f>
        <v/>
      </c>
      <c r="O83" s="118" t="str">
        <f>IF(SUM(J60:J73)+SUM(J76:J81)+SUM(L60:L73)+SUM(L76:L81)=0,"",(SUM(J60:J73)+SUM(J76:J81)+SUM(L60:L73)+SUM(L76:L81)))</f>
        <v/>
      </c>
      <c r="P83" s="117">
        <f>IF(SUM(P60:P73)+SUM(P76:P81)=0,"",SUM(P60:P73)+SUM(P76:P81))</f>
        <v>5</v>
      </c>
      <c r="Q83" s="80">
        <f>IF(SUM(P60:P73)+SUM(P76:P81)*15=0,"",(SUM(P60:P73)+SUM(P76:P81))*15)</f>
        <v>75</v>
      </c>
      <c r="R83" s="80" t="str">
        <f>IF(SUM(R60:R73)+SUM(R76:R81)=0,"",SUM(R60:R73)+SUM(R76:R81))</f>
        <v/>
      </c>
      <c r="S83" s="80" t="str">
        <f>IF(SUM(R60:R73)+SUM(R76:R81)*15=0,"",(SUM(R60:R73)+SUM(R76:R81))*15)</f>
        <v/>
      </c>
      <c r="T83" s="80">
        <f>IF(SUM(T60:T73)+SUM(T76:T81)=0,"",SUM(T60:T73)+SUM(T76:T81))</f>
        <v>6</v>
      </c>
      <c r="U83" s="118">
        <f>IF(SUM(P60:P73)+SUM(P76:P81)+SUM(R60:R73)+SUM(R76:R81)=0,"",(SUM(P60:P73)+SUM(P76:P81)+SUM(R60:R73)+SUM(R76:R81)))</f>
        <v>5</v>
      </c>
      <c r="V83" s="119">
        <f>IF(SUM(V60:V73)+SUM(V76:V81)=0,"",SUM(V60:V73)+SUM(V76:V81))</f>
        <v>9</v>
      </c>
      <c r="W83" s="120">
        <f>IF(SUM(V60:V73)+SUM(V76:V81)*15=0,"",(SUM(V60:V73)+SUM(V76:V81))*15)</f>
        <v>135</v>
      </c>
      <c r="X83" s="120">
        <f>IF(SUM(X60:X73)+SUM(X76:X81)=0,"",SUM(X60:X73)+SUM(X76:X81))</f>
        <v>4</v>
      </c>
      <c r="Y83" s="120">
        <f>IF(SUM(X60:X73)+SUM(X76:X81)*15=0,"",(SUM(X60:X73)+SUM(X76:X81))*15)</f>
        <v>60</v>
      </c>
      <c r="Z83" s="120">
        <f>IF(SUM(Z60:Z73)+SUM(Z76:Z81)=0,"",SUM(Z60:Z73)+SUM(Z76:Z81))</f>
        <v>19</v>
      </c>
      <c r="AA83" s="118">
        <f>IF(SUM(V60:V73)+SUM(V76:V81)+SUM(X60:X73)+SUM(X76:X81)=0,"",(SUM(V60:V73)+SUM(V76:V81)+SUM(X60:X73)+SUM(X76:X81)))</f>
        <v>13</v>
      </c>
      <c r="AB83" s="119">
        <f>IF(SUM(AB60:AB73)+SUM(AB76:AB81)=0,"",SUM(AB60:AB73)+SUM(AB76:AB81))</f>
        <v>13</v>
      </c>
      <c r="AC83" s="120">
        <f>IF(SUM(AB60:AB73)+SUM(AB76:AB81)*15=0,"",(SUM(AB60:AB73)+SUM(AB76:AB81))*15)</f>
        <v>195</v>
      </c>
      <c r="AD83" s="120">
        <f>IF(SUM(AD60:AD73)+SUM(AD76:AD81)=0,"",SUM(AD60:AD73)+SUM(AD76:AD81))</f>
        <v>2</v>
      </c>
      <c r="AE83" s="120">
        <f>IF(SUM(AD60:AD73)+SUM(AD76:AD81)*15=0,"",(SUM(AD60:AD73)+SUM(AD76:AD81))*15)</f>
        <v>30</v>
      </c>
      <c r="AF83" s="120">
        <f>IF(SUM(AF60:AF73)+SUM(AF76:AF81)=0,"",SUM(AF60:AF73)+SUM(AF76:AF81))</f>
        <v>22</v>
      </c>
      <c r="AG83" s="118">
        <f>IF(SUM(AB60:AB73)+SUM(AB76:AB81)+SUM(AD60:AD73)+SUM(AD76:AD81)=0,"",(SUM(AB60:AB73)+SUM(AB76:AB81)+SUM(AD60:AD73)+SUM(AD76:AD81)))</f>
        <v>15</v>
      </c>
      <c r="AH83" s="119">
        <f>IF(SUM(AH60:AH73)+SUM(AH76:AH81)=0,"",SUM(AH60:AH73)+SUM(AH76:AH81))</f>
        <v>9</v>
      </c>
      <c r="AI83" s="120">
        <f>IF(SUM(AH60:AH73)+SUM(AH76:AH81)*15=0,"",(SUM(AH60:AH73)+SUM(AH76:AH81))*15)</f>
        <v>135</v>
      </c>
      <c r="AJ83" s="120">
        <f>IF(SUM(AJ60:AJ73)+SUM(AJ76:AJ81)=0,"",SUM(AJ60:AJ73)+SUM(AJ76:AJ81))</f>
        <v>5</v>
      </c>
      <c r="AK83" s="120">
        <f>IF(SUM(AJ60:AJ73)+SUM(AJ76:AJ81)*15=0,"",(SUM(AJ60:AJ73)+SUM(AJ76:AJ81))*15)</f>
        <v>75</v>
      </c>
      <c r="AL83" s="120">
        <f>IF(SUM(AL60:AL73)+SUM(AL76:AL81)=0,"",SUM(AL60:AL73)+SUM(AL76:AL81))</f>
        <v>24</v>
      </c>
      <c r="AM83" s="118">
        <f>IF(SUM(AH60:AH73)+SUM(AH76:AH81)+SUM(AJ60:AJ73)+SUM(AJ76:AJ81)=0,"",(SUM(AH60:AH73)+SUM(AH76:AH81)+SUM(AJ60:AJ73)+SUM(AJ76:AJ81)))</f>
        <v>14</v>
      </c>
      <c r="AN83" s="119">
        <f>IF(SUM(AN60:AN73)+SUM(AN76:AN81)=0,"",SUM(AN60:AN73)+SUM(AN76:AN81))</f>
        <v>3</v>
      </c>
      <c r="AO83" s="120">
        <f>IF(SUM(AN60:AN73)+SUM(AN76:AN81)*15=0,"",(SUM(AN60:AN73)+SUM(AN76:AN81))*15)</f>
        <v>45</v>
      </c>
      <c r="AP83" s="120">
        <f>IF(SUM(AP60:AP73)+SUM(AP76:AP81)=0,"",SUM(AP60:AP73)+SUM(AP76:AP81))</f>
        <v>2</v>
      </c>
      <c r="AQ83" s="120">
        <f>AQ74+AQ82</f>
        <v>30</v>
      </c>
      <c r="AR83" s="120">
        <f>IF(SUM(AR60:AR73)+SUM(AR76:AR81)=0,"",SUM(AR60:AR73)+SUM(AR76:AR81))</f>
        <v>7</v>
      </c>
      <c r="AS83" s="118">
        <f>IF(SUM(AN60:AN73)+SUM(AN76:AN81)+SUM(AP60:AP73)+SUM(AP76:AP81)=0,"",(SUM(AN60:AN73)+SUM(AN76:AN81)+SUM(AP60:AP73)+SUM(AP76:AP81)))</f>
        <v>5</v>
      </c>
      <c r="AT83" s="119">
        <f>IF(SUM(AT60:AT73)+SUM(AT76:AT81)=0,"",SUM(AT60:AT73)+SUM(AT76:AT81))</f>
        <v>1</v>
      </c>
      <c r="AU83" s="120">
        <f>IF(SUM(AT60:AT73)+SUM(AT76:AT81)*15=0,"",(SUM(AT60:AT73)+SUM(AT76:AT81))*15)</f>
        <v>15</v>
      </c>
      <c r="AV83" s="120" t="str">
        <f>IF(SUM(AV60:AV73)+SUM(AV76:AV81)=0,"",SUM(AV60:AV73)+SUM(AV76:AV81))</f>
        <v/>
      </c>
      <c r="AW83" s="120" t="str">
        <f>IF(SUM(AV60:AV73)+SUM(AV76:AV81)*15=0,"",(SUM(AV60:AV73)+SUM(AV76:AV81))*15)</f>
        <v/>
      </c>
      <c r="AX83" s="120">
        <f>IF(SUM(AX60:AX73)+SUM(AX76:AX81)=0,"",SUM(AX60:AX73)+SUM(AX76:AX81))</f>
        <v>4</v>
      </c>
      <c r="AY83" s="121">
        <f>IF(SUM(AT60:AT73)+SUM(AT76:AT81)+SUM(AV60:AV73)+SUM(AV76:AV81)=0,"",(SUM(AT60:AT73)+SUM(AT76:AT81)+SUM(AV60:AV73)+SUM(AV76:AV81)))</f>
        <v>1</v>
      </c>
      <c r="AZ83" s="122">
        <f>IF(SUM(AZ60:AZ73)+SUM(AZ76:AZ81)=0,"",SUM(AZ60:AZ73)+SUM(AZ76:AZ81))</f>
        <v>40</v>
      </c>
      <c r="BA83" s="123">
        <f>IF(SUM(AZ60:AZ73)+SUM(AZ76:AZ81)*15=0,"",(SUM(AZ60:AZ73)+SUM(AZ76:AZ81))*15)</f>
        <v>600</v>
      </c>
      <c r="BB83" s="123">
        <f>IF(SUM(BB60:BB73)+SUM(BB76:BB81)=0,"",SUM(BB60:BB73)+SUM(BB76:BB81))</f>
        <v>13</v>
      </c>
      <c r="BC83" s="123">
        <f>IF(SUM(BB60:BB73)+SUM(BB76:BB81)*15=0,"",(SUM(BB60:BB73)+SUM(BB76:BB81))*15)</f>
        <v>195</v>
      </c>
      <c r="BD83" s="123">
        <f>IF(SUM(BD60:BD73)+SUM(BD76:BD81)=0,"",SUM(BD60:BD73)+SUM(BD76:BD81))</f>
        <v>82</v>
      </c>
      <c r="BE83" s="124">
        <f>IF(SUM(AZ60:AZ73)+SUM(AZ76:AZ81)+SUM(BB60:BB73)+SUM(BB76:BB81)=0,"",(SUM(AZ60:AZ73)+SUM(AZ76:AZ81)+SUM(BB60:BB73)+SUM(BB76:BB81)))</f>
        <v>53</v>
      </c>
      <c r="BF83" s="438"/>
      <c r="BG83" s="125"/>
    </row>
    <row r="84" spans="1:59" s="132" customFormat="1" ht="16.149999999999999" hidden="1" customHeight="1" x14ac:dyDescent="0.2">
      <c r="A84" s="717" t="s">
        <v>146</v>
      </c>
      <c r="B84" s="718"/>
      <c r="C84" s="719"/>
      <c r="D84" s="126">
        <f>SUM(D83)</f>
        <v>0</v>
      </c>
      <c r="E84" s="127">
        <f t="shared" ref="E84:BE84" si="124">SUM(E83)</f>
        <v>0</v>
      </c>
      <c r="F84" s="127">
        <f t="shared" si="124"/>
        <v>0</v>
      </c>
      <c r="G84" s="127">
        <f t="shared" si="124"/>
        <v>0</v>
      </c>
      <c r="H84" s="127">
        <f t="shared" si="124"/>
        <v>0</v>
      </c>
      <c r="I84" s="128">
        <f t="shared" si="124"/>
        <v>0</v>
      </c>
      <c r="J84" s="126">
        <f t="shared" si="124"/>
        <v>0</v>
      </c>
      <c r="K84" s="127">
        <f t="shared" si="124"/>
        <v>0</v>
      </c>
      <c r="L84" s="127">
        <f t="shared" si="124"/>
        <v>0</v>
      </c>
      <c r="M84" s="127">
        <f t="shared" si="124"/>
        <v>0</v>
      </c>
      <c r="N84" s="127">
        <f t="shared" si="124"/>
        <v>0</v>
      </c>
      <c r="O84" s="128">
        <f t="shared" si="124"/>
        <v>0</v>
      </c>
      <c r="P84" s="637">
        <f t="shared" si="124"/>
        <v>5</v>
      </c>
      <c r="Q84" s="633">
        <f t="shared" si="124"/>
        <v>75</v>
      </c>
      <c r="R84" s="633">
        <f t="shared" si="124"/>
        <v>0</v>
      </c>
      <c r="S84" s="633">
        <f t="shared" si="124"/>
        <v>0</v>
      </c>
      <c r="T84" s="633">
        <f t="shared" si="124"/>
        <v>6</v>
      </c>
      <c r="U84" s="634">
        <f t="shared" si="124"/>
        <v>5</v>
      </c>
      <c r="V84" s="637">
        <f t="shared" si="124"/>
        <v>9</v>
      </c>
      <c r="W84" s="633">
        <f t="shared" si="124"/>
        <v>135</v>
      </c>
      <c r="X84" s="633">
        <f t="shared" si="124"/>
        <v>4</v>
      </c>
      <c r="Y84" s="633">
        <f t="shared" si="124"/>
        <v>60</v>
      </c>
      <c r="Z84" s="633">
        <f t="shared" si="124"/>
        <v>19</v>
      </c>
      <c r="AA84" s="634">
        <f t="shared" si="124"/>
        <v>13</v>
      </c>
      <c r="AB84" s="635">
        <f t="shared" si="124"/>
        <v>13</v>
      </c>
      <c r="AC84" s="635">
        <f t="shared" si="124"/>
        <v>195</v>
      </c>
      <c r="AD84" s="635">
        <f t="shared" si="124"/>
        <v>2</v>
      </c>
      <c r="AE84" s="635">
        <f t="shared" si="124"/>
        <v>30</v>
      </c>
      <c r="AF84" s="635">
        <f t="shared" si="124"/>
        <v>22</v>
      </c>
      <c r="AG84" s="635">
        <f t="shared" si="124"/>
        <v>15</v>
      </c>
      <c r="AH84" s="635">
        <f t="shared" si="124"/>
        <v>9</v>
      </c>
      <c r="AI84" s="635">
        <f t="shared" si="124"/>
        <v>135</v>
      </c>
      <c r="AJ84" s="635">
        <f t="shared" si="124"/>
        <v>5</v>
      </c>
      <c r="AK84" s="635">
        <f t="shared" si="124"/>
        <v>75</v>
      </c>
      <c r="AL84" s="635">
        <f t="shared" si="124"/>
        <v>24</v>
      </c>
      <c r="AM84" s="635">
        <f t="shared" si="124"/>
        <v>14</v>
      </c>
      <c r="AN84" s="635">
        <f t="shared" si="124"/>
        <v>3</v>
      </c>
      <c r="AO84" s="635">
        <f t="shared" si="124"/>
        <v>45</v>
      </c>
      <c r="AP84" s="635">
        <f t="shared" si="124"/>
        <v>2</v>
      </c>
      <c r="AQ84" s="635">
        <f t="shared" si="124"/>
        <v>30</v>
      </c>
      <c r="AR84" s="635">
        <f t="shared" si="124"/>
        <v>7</v>
      </c>
      <c r="AS84" s="635">
        <f t="shared" si="124"/>
        <v>5</v>
      </c>
      <c r="AT84" s="635">
        <f t="shared" si="124"/>
        <v>1</v>
      </c>
      <c r="AU84" s="635">
        <f t="shared" si="124"/>
        <v>15</v>
      </c>
      <c r="AV84" s="635">
        <f t="shared" si="124"/>
        <v>0</v>
      </c>
      <c r="AW84" s="635">
        <f t="shared" si="124"/>
        <v>0</v>
      </c>
      <c r="AX84" s="635">
        <f t="shared" si="124"/>
        <v>4</v>
      </c>
      <c r="AY84" s="636">
        <f t="shared" si="124"/>
        <v>1</v>
      </c>
      <c r="AZ84" s="635">
        <f t="shared" si="124"/>
        <v>40</v>
      </c>
      <c r="BA84" s="635">
        <f t="shared" si="124"/>
        <v>600</v>
      </c>
      <c r="BB84" s="635">
        <f t="shared" si="124"/>
        <v>13</v>
      </c>
      <c r="BC84" s="635">
        <f t="shared" si="124"/>
        <v>195</v>
      </c>
      <c r="BD84" s="635">
        <f t="shared" si="124"/>
        <v>82</v>
      </c>
      <c r="BE84" s="636">
        <f t="shared" si="124"/>
        <v>53</v>
      </c>
      <c r="BF84" s="439"/>
      <c r="BG84" s="131"/>
    </row>
    <row r="85" spans="1:59" s="316" customFormat="1" ht="16.149999999999999" hidden="1" customHeight="1" x14ac:dyDescent="0.2">
      <c r="A85" s="313" t="s">
        <v>12</v>
      </c>
      <c r="B85" s="314"/>
      <c r="C85" s="315" t="s">
        <v>198</v>
      </c>
      <c r="D85" s="133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5"/>
      <c r="AZ85" s="134"/>
      <c r="BA85" s="134"/>
      <c r="BB85" s="134"/>
      <c r="BC85" s="134"/>
      <c r="BD85" s="134"/>
      <c r="BE85" s="135"/>
      <c r="BF85" s="440"/>
      <c r="BG85" s="136"/>
    </row>
    <row r="86" spans="1:59" s="40" customFormat="1" ht="16.149999999999999" hidden="1" customHeight="1" x14ac:dyDescent="0.2">
      <c r="A86" s="615" t="s">
        <v>379</v>
      </c>
      <c r="B86" s="138" t="s">
        <v>185</v>
      </c>
      <c r="C86" s="365" t="s">
        <v>199</v>
      </c>
      <c r="D86" s="139"/>
      <c r="E86" s="140" t="str">
        <f t="shared" ref="E86" si="125">IF(D86*15=0,"",D86*15)</f>
        <v/>
      </c>
      <c r="F86" s="141"/>
      <c r="G86" s="140" t="str">
        <f t="shared" ref="G86" si="126">IF(F86*15=0,"",F86*15)</f>
        <v/>
      </c>
      <c r="H86" s="141"/>
      <c r="I86" s="142"/>
      <c r="J86" s="143"/>
      <c r="K86" s="140" t="str">
        <f t="shared" ref="K86" si="127">IF(J86*15=0,"",J86*15)</f>
        <v/>
      </c>
      <c r="L86" s="141"/>
      <c r="M86" s="140" t="str">
        <f t="shared" ref="M86" si="128">IF(L86*15=0,"",L86*15)</f>
        <v/>
      </c>
      <c r="N86" s="141"/>
      <c r="O86" s="142"/>
      <c r="P86" s="143"/>
      <c r="Q86" s="140" t="str">
        <f t="shared" ref="Q86" si="129">IF(P86*15=0,"",P86*15)</f>
        <v/>
      </c>
      <c r="R86" s="141"/>
      <c r="S86" s="140" t="str">
        <f t="shared" ref="S86" si="130">IF(R86*15=0,"",R86*15)</f>
        <v/>
      </c>
      <c r="T86" s="141"/>
      <c r="U86" s="142"/>
      <c r="V86" s="143">
        <v>2</v>
      </c>
      <c r="W86" s="140">
        <f t="shared" ref="W86:W100" si="131">IF(V86*15=0,"",V86*15)</f>
        <v>30</v>
      </c>
      <c r="X86" s="141"/>
      <c r="Y86" s="140" t="str">
        <f t="shared" ref="Y86:Y100" si="132">IF(X86*15=0,"",X86*15)</f>
        <v/>
      </c>
      <c r="Z86" s="141">
        <v>3</v>
      </c>
      <c r="AA86" s="142" t="s">
        <v>36</v>
      </c>
      <c r="AB86" s="143"/>
      <c r="AC86" s="140" t="str">
        <f t="shared" ref="AC86:AC100" si="133">IF(AB86*15=0,"",AB86*15)</f>
        <v/>
      </c>
      <c r="AD86" s="141"/>
      <c r="AE86" s="140" t="str">
        <f t="shared" ref="AE86:AE100" si="134">IF(AD86*15=0,"",AD86*15)</f>
        <v/>
      </c>
      <c r="AF86" s="141"/>
      <c r="AG86" s="144"/>
      <c r="AH86" s="143"/>
      <c r="AI86" s="140" t="str">
        <f t="shared" ref="AI86:AI100" si="135">IF(AH86*15=0,"",AH86*15)</f>
        <v/>
      </c>
      <c r="AJ86" s="141"/>
      <c r="AK86" s="140" t="str">
        <f t="shared" ref="AK86:AK100" si="136">IF(AJ86*15=0,"",AJ86*15)</f>
        <v/>
      </c>
      <c r="AL86" s="141"/>
      <c r="AM86" s="144"/>
      <c r="AN86" s="143"/>
      <c r="AO86" s="140" t="str">
        <f t="shared" ref="AO86:AO100" si="137">IF(AN86*15=0,"",AN86*15)</f>
        <v/>
      </c>
      <c r="AP86" s="141"/>
      <c r="AQ86" s="140" t="str">
        <f t="shared" ref="AQ86:AQ100" si="138">IF(AP86*15=0,"",AP86*15)</f>
        <v/>
      </c>
      <c r="AR86" s="141"/>
      <c r="AS86" s="144"/>
      <c r="AT86" s="143"/>
      <c r="AU86" s="140" t="str">
        <f t="shared" ref="AU86:AU94" si="139">IF(AT86*15=0,"",AT86*15)</f>
        <v/>
      </c>
      <c r="AV86" s="141"/>
      <c r="AW86" s="140" t="str">
        <f t="shared" ref="AW86:AW94" si="140">IF(AV86*15=0,"",AV86*15)</f>
        <v/>
      </c>
      <c r="AX86" s="141"/>
      <c r="AY86" s="145"/>
      <c r="AZ86" s="146">
        <f t="shared" ref="AZ86:AZ100" si="141">IF(D86+J86+P86+V86+AB86+AH86+AN86+AT86=0,"",D86+J86+P86+V86+AB86+AH86+AN86+AT86)</f>
        <v>2</v>
      </c>
      <c r="BA86" s="140">
        <f t="shared" ref="BA86:BA100" si="142">IF((D86+J86+P86+V86+AB86+AH86+AN86+AT86)*15=0,"",(D86+J86+P86+V86+AB86+AH86+AN86+AT86)*15)</f>
        <v>30</v>
      </c>
      <c r="BB86" s="146" t="str">
        <f t="shared" ref="BB86:BB100" si="143">IF(F86+L86+R86+X86+AD86+AJ86+AP86+AV86=0,"",F86+L86+R86+X86+AD86+AJ86+AP86+AV86)</f>
        <v/>
      </c>
      <c r="BC86" s="140" t="str">
        <f t="shared" ref="BC86:BC100" si="144">IF((F86+L86+R86+X86+AD86+AJ86+AP86+AV86)*15=0,"",(F86+L86+R86+X86+AD86+AJ86+AP86+AV86)*15)</f>
        <v/>
      </c>
      <c r="BD86" s="146">
        <f t="shared" ref="BD86:BD100" si="145">IF(H86+N86+T86+Z86+AF86+AL86+AR86+AX86=0,"",H86+N86+T86+Z86+AF86+AL86+AR86+AX86)</f>
        <v>3</v>
      </c>
      <c r="BE86" s="147">
        <f t="shared" ref="BE86:BE100" si="146">IF((D86+J86+P86+V86+AB86+F86+L86+R86+X86+AD86+AH86+AN86+AT86+AF86+AP86+AV86)=0,"",(D86+J86+P86+V86+AB86+F86+L86+R86+X86+AD86+AH86+AN86+AT86+AJ86+AP86+AV86))</f>
        <v>2</v>
      </c>
      <c r="BF86" s="441" t="s">
        <v>200</v>
      </c>
      <c r="BG86" s="148" t="s">
        <v>201</v>
      </c>
    </row>
    <row r="87" spans="1:59" s="40" customFormat="1" ht="16.149999999999999" hidden="1" customHeight="1" x14ac:dyDescent="0.2">
      <c r="A87" s="41" t="s">
        <v>365</v>
      </c>
      <c r="B87" s="107" t="s">
        <v>185</v>
      </c>
      <c r="C87" s="367" t="s">
        <v>327</v>
      </c>
      <c r="D87" s="139"/>
      <c r="E87" s="140" t="str">
        <f t="shared" ref="E87:E100" si="147">IF(D87*15=0,"",D87*15)</f>
        <v/>
      </c>
      <c r="F87" s="141"/>
      <c r="G87" s="140" t="str">
        <f t="shared" ref="G87:G100" si="148">IF(F87*15=0,"",F87*15)</f>
        <v/>
      </c>
      <c r="H87" s="141"/>
      <c r="I87" s="142"/>
      <c r="J87" s="143"/>
      <c r="K87" s="140" t="str">
        <f t="shared" ref="K87:K100" si="149">IF(J87*15=0,"",J87*15)</f>
        <v/>
      </c>
      <c r="L87" s="141"/>
      <c r="M87" s="140" t="str">
        <f t="shared" ref="M87:M100" si="150">IF(L87*15=0,"",L87*15)</f>
        <v/>
      </c>
      <c r="N87" s="141"/>
      <c r="O87" s="142"/>
      <c r="P87" s="143"/>
      <c r="Q87" s="140" t="str">
        <f t="shared" ref="Q87:Q100" si="151">IF(P87*15=0,"",P87*15)</f>
        <v/>
      </c>
      <c r="R87" s="141"/>
      <c r="S87" s="140" t="str">
        <f t="shared" ref="S87:S100" si="152">IF(R87*15=0,"",R87*15)</f>
        <v/>
      </c>
      <c r="T87" s="141"/>
      <c r="U87" s="142"/>
      <c r="V87" s="35"/>
      <c r="W87" s="32" t="str">
        <f>IF(V87*15=0,"",V87*15)</f>
        <v/>
      </c>
      <c r="X87" s="33"/>
      <c r="Y87" s="32" t="str">
        <f>IF(X87*15=0,"",X87*15)</f>
        <v/>
      </c>
      <c r="Z87" s="33"/>
      <c r="AA87" s="34"/>
      <c r="AB87" s="143"/>
      <c r="AC87" s="140" t="str">
        <f t="shared" si="133"/>
        <v/>
      </c>
      <c r="AD87" s="141">
        <v>7</v>
      </c>
      <c r="AE87" s="140">
        <f t="shared" si="134"/>
        <v>105</v>
      </c>
      <c r="AF87" s="141">
        <v>6</v>
      </c>
      <c r="AG87" s="144" t="s">
        <v>43</v>
      </c>
      <c r="AH87" s="35"/>
      <c r="AI87" s="32" t="str">
        <f t="shared" si="135"/>
        <v/>
      </c>
      <c r="AJ87" s="33"/>
      <c r="AK87" s="32" t="str">
        <f t="shared" si="136"/>
        <v/>
      </c>
      <c r="AL87" s="33"/>
      <c r="AM87" s="36"/>
      <c r="AN87" s="35"/>
      <c r="AO87" s="32" t="str">
        <f t="shared" si="137"/>
        <v/>
      </c>
      <c r="AP87" s="33"/>
      <c r="AQ87" s="32" t="str">
        <f t="shared" si="138"/>
        <v/>
      </c>
      <c r="AR87" s="33"/>
      <c r="AS87" s="36"/>
      <c r="AT87" s="35"/>
      <c r="AU87" s="32" t="str">
        <f t="shared" si="139"/>
        <v/>
      </c>
      <c r="AV87" s="33"/>
      <c r="AW87" s="32" t="str">
        <f t="shared" si="140"/>
        <v/>
      </c>
      <c r="AX87" s="33"/>
      <c r="AY87" s="36"/>
      <c r="AZ87" s="37" t="str">
        <f t="shared" si="141"/>
        <v/>
      </c>
      <c r="BA87" s="32" t="str">
        <f t="shared" si="142"/>
        <v/>
      </c>
      <c r="BB87" s="38">
        <f t="shared" si="143"/>
        <v>7</v>
      </c>
      <c r="BC87" s="32">
        <f t="shared" si="144"/>
        <v>105</v>
      </c>
      <c r="BD87" s="38">
        <f t="shared" si="145"/>
        <v>6</v>
      </c>
      <c r="BE87" s="39">
        <f t="shared" si="146"/>
        <v>7</v>
      </c>
      <c r="BF87" s="430" t="s">
        <v>202</v>
      </c>
      <c r="BG87" s="43" t="s">
        <v>203</v>
      </c>
    </row>
    <row r="88" spans="1:59" s="40" customFormat="1" ht="16.149999999999999" hidden="1" customHeight="1" x14ac:dyDescent="0.2">
      <c r="A88" s="41" t="s">
        <v>367</v>
      </c>
      <c r="B88" s="107" t="s">
        <v>185</v>
      </c>
      <c r="C88" s="42" t="s">
        <v>281</v>
      </c>
      <c r="D88" s="139"/>
      <c r="E88" s="140" t="str">
        <f t="shared" si="147"/>
        <v/>
      </c>
      <c r="F88" s="141"/>
      <c r="G88" s="140" t="str">
        <f t="shared" si="148"/>
        <v/>
      </c>
      <c r="H88" s="141"/>
      <c r="I88" s="142"/>
      <c r="J88" s="143"/>
      <c r="K88" s="140" t="str">
        <f t="shared" si="149"/>
        <v/>
      </c>
      <c r="L88" s="141"/>
      <c r="M88" s="140" t="str">
        <f t="shared" si="150"/>
        <v/>
      </c>
      <c r="N88" s="141"/>
      <c r="O88" s="142"/>
      <c r="P88" s="143"/>
      <c r="Q88" s="140" t="str">
        <f t="shared" si="151"/>
        <v/>
      </c>
      <c r="R88" s="141"/>
      <c r="S88" s="140" t="str">
        <f t="shared" si="152"/>
        <v/>
      </c>
      <c r="T88" s="141"/>
      <c r="U88" s="142"/>
      <c r="V88" s="35"/>
      <c r="W88" s="32" t="str">
        <f>IF(V88*15=0,"",V88*15)</f>
        <v/>
      </c>
      <c r="X88" s="33"/>
      <c r="Y88" s="32" t="str">
        <f>IF(X88*15=0,"",X88*15)</f>
        <v/>
      </c>
      <c r="Z88" s="33"/>
      <c r="AA88" s="34"/>
      <c r="AB88" s="35"/>
      <c r="AC88" s="32" t="str">
        <f>IF(AB88*15=0,"",AB88*15)</f>
        <v/>
      </c>
      <c r="AD88" s="33">
        <v>2</v>
      </c>
      <c r="AE88" s="32">
        <f>IF(AD88*15=0,"",AD88*15)</f>
        <v>30</v>
      </c>
      <c r="AF88" s="33">
        <v>2</v>
      </c>
      <c r="AG88" s="36" t="s">
        <v>43</v>
      </c>
      <c r="AH88" s="35"/>
      <c r="AI88" s="32" t="str">
        <f>IF(AH88*15=0,"",AH88*15)</f>
        <v/>
      </c>
      <c r="AJ88" s="33"/>
      <c r="AK88" s="63" t="str">
        <f>IF(AJ88*15=0,"",AJ88*15)</f>
        <v/>
      </c>
      <c r="AL88" s="33"/>
      <c r="AM88" s="36"/>
      <c r="AN88" s="35"/>
      <c r="AO88" s="32" t="str">
        <f>IF(AN88*15=0,"",AN88*15)</f>
        <v/>
      </c>
      <c r="AP88" s="33"/>
      <c r="AQ88" s="32" t="str">
        <f>IF(AP88*15=0,"",AP88*15)</f>
        <v/>
      </c>
      <c r="AR88" s="33"/>
      <c r="AS88" s="36"/>
      <c r="AT88" s="35"/>
      <c r="AU88" s="32" t="str">
        <f>IF(AT88*15=0,"",AT88*15)</f>
        <v/>
      </c>
      <c r="AV88" s="62"/>
      <c r="AW88" s="32" t="str">
        <f>IF(AV88*15=0,"",AV88*15)</f>
        <v/>
      </c>
      <c r="AX88" s="62"/>
      <c r="AY88" s="66"/>
      <c r="AZ88" s="37" t="str">
        <f>IF(D88+J88+P88+V88+AB88+AH88+AN88+AT88=0,"",D88+J88+P88+V88+AB88+AH88+AN88+AT88)</f>
        <v/>
      </c>
      <c r="BA88" s="32" t="str">
        <f>IF((D88+J88+P88+V88+AB88+AH88+AN88+AT88)*15=0,"",(D88+J88+P88+V88+AB88+AH88+AN88+AT88)*15)</f>
        <v/>
      </c>
      <c r="BB88" s="38">
        <f>IF(F88+L88+R88+X88+AD88+AJ88+AP88+AV88=0,"",F88+L88+R88+X88+AD88+AJ88+AP88+AV88)</f>
        <v>2</v>
      </c>
      <c r="BC88" s="32">
        <f>IF((F88+L88+R88+X88+AD88+AJ88+AP88+AV88)*15=0,"",(F88+L88+R88+X88+AD88+AJ88+AP88+AV88)*15)</f>
        <v>30</v>
      </c>
      <c r="BD88" s="38">
        <f>IF(H88+N88+T88+Z88+AF88+AL88+AR88+AX88=0,"",H88+N88+T88+Z88+AF88+AL88+AR88+AX88)</f>
        <v>2</v>
      </c>
      <c r="BE88" s="39">
        <f>IF((D88+J88+P88+V88+AB88+F88+L88+R88+X88+AD88+AH88+AN88+AT88+AF88+AP88+AV88)=0,"",(D88+J88+P88+V88+AB88+F88+L88+R88+X88+AD88+AH88+AN88+AT88+AJ88+AP88+AV88))</f>
        <v>2</v>
      </c>
      <c r="BF88" s="430" t="s">
        <v>179</v>
      </c>
      <c r="BG88" s="43" t="s">
        <v>179</v>
      </c>
    </row>
    <row r="89" spans="1:59" s="40" customFormat="1" ht="16.149999999999999" hidden="1" customHeight="1" x14ac:dyDescent="0.2">
      <c r="A89" s="41" t="s">
        <v>368</v>
      </c>
      <c r="B89" s="107" t="s">
        <v>185</v>
      </c>
      <c r="C89" s="367" t="s">
        <v>328</v>
      </c>
      <c r="D89" s="139"/>
      <c r="E89" s="140" t="str">
        <f t="shared" si="147"/>
        <v/>
      </c>
      <c r="F89" s="141"/>
      <c r="G89" s="140" t="str">
        <f t="shared" si="148"/>
        <v/>
      </c>
      <c r="H89" s="141"/>
      <c r="I89" s="142"/>
      <c r="J89" s="143"/>
      <c r="K89" s="140" t="str">
        <f t="shared" si="149"/>
        <v/>
      </c>
      <c r="L89" s="141"/>
      <c r="M89" s="140" t="str">
        <f t="shared" si="150"/>
        <v/>
      </c>
      <c r="N89" s="141"/>
      <c r="O89" s="142"/>
      <c r="P89" s="143"/>
      <c r="Q89" s="140" t="str">
        <f t="shared" si="151"/>
        <v/>
      </c>
      <c r="R89" s="141"/>
      <c r="S89" s="140" t="str">
        <f t="shared" si="152"/>
        <v/>
      </c>
      <c r="T89" s="141"/>
      <c r="U89" s="142"/>
      <c r="V89" s="35"/>
      <c r="W89" s="32" t="str">
        <f>IF(V89*15=0,"",V89*15)</f>
        <v/>
      </c>
      <c r="X89" s="33"/>
      <c r="Y89" s="32" t="str">
        <f>IF(X89*15=0,"",X89*15)</f>
        <v/>
      </c>
      <c r="Z89" s="33"/>
      <c r="AA89" s="34"/>
      <c r="AB89" s="35"/>
      <c r="AC89" s="32" t="str">
        <f>IF(AB89*15=0,"",AB89*15)</f>
        <v/>
      </c>
      <c r="AD89" s="33"/>
      <c r="AE89" s="32" t="str">
        <f>IF(AD89*15=0,"",AD89*15)</f>
        <v/>
      </c>
      <c r="AF89" s="33"/>
      <c r="AG89" s="36"/>
      <c r="AH89" s="35"/>
      <c r="AI89" s="32" t="str">
        <f>IF(AH89*15=0,"",AH89*15)</f>
        <v/>
      </c>
      <c r="AJ89" s="33">
        <v>5</v>
      </c>
      <c r="AK89" s="63">
        <f>IF(AJ89*15=0,"",AJ89*15)</f>
        <v>75</v>
      </c>
      <c r="AL89" s="33">
        <v>6</v>
      </c>
      <c r="AM89" s="36" t="s">
        <v>43</v>
      </c>
      <c r="AN89" s="35"/>
      <c r="AO89" s="32" t="str">
        <f>IF(AN89*15=0,"",AN89*15)</f>
        <v/>
      </c>
      <c r="AP89" s="33"/>
      <c r="AQ89" s="63" t="str">
        <f>IF(AP89*15=0,"",AP89*15)</f>
        <v/>
      </c>
      <c r="AR89" s="33"/>
      <c r="AS89" s="36"/>
      <c r="AT89" s="35"/>
      <c r="AU89" s="32" t="str">
        <f>IF(AT89*15=0,"",AT89*15)</f>
        <v/>
      </c>
      <c r="AV89" s="62"/>
      <c r="AW89" s="32" t="str">
        <f>IF(AV89*15=0,"",AV89*15)</f>
        <v/>
      </c>
      <c r="AX89" s="62"/>
      <c r="AY89" s="66"/>
      <c r="AZ89" s="37" t="str">
        <f>IF(D89+J89+P89+V89+AB89+AH89+AN89+AT89=0,"",D89+J89+P89+V89+AB89+AH89+AN89+AT89)</f>
        <v/>
      </c>
      <c r="BA89" s="32" t="str">
        <f>IF((D89+J89+P89+V89+AB89+AH89+AN89+AT89)*15=0,"",(D89+J89+P89+V89+AB89+AH89+AN89+AT89)*15)</f>
        <v/>
      </c>
      <c r="BB89" s="38">
        <f>IF(F89+L89+R89+X89+AD89+AJ89+AP89+AV89=0,"",F89+L89+R89+X89+AD89+AJ89+AP89+AV89)</f>
        <v>5</v>
      </c>
      <c r="BC89" s="32">
        <f>IF((F89+L89+R89+X89+AD89+AJ89+AP89+AV89)*15=0,"",(F89+L89+R89+X89+AD89+AJ89+AP89+AV89)*15)</f>
        <v>75</v>
      </c>
      <c r="BD89" s="38">
        <f>IF(H89+N89+T89+Z89+AF89+AL89+AR89+AX89=0,"",H89+N89+T89+Z89+AF89+AL89+AR89+AX89)</f>
        <v>6</v>
      </c>
      <c r="BE89" s="39" t="str">
        <f>IF((D89+J89+P89+V89+AB89+F89+L89+R89+X89+AD89+AH89+AN89+AT89+AF89+AP89+AV89)=0,"",(D89+J89+P89+V89+AB89+F89+L89+R89+X89+AD89+AH89+AN89+AT89+AJ89+AP89+AV89))</f>
        <v/>
      </c>
      <c r="BF89" s="430" t="s">
        <v>179</v>
      </c>
      <c r="BG89" s="43" t="s">
        <v>179</v>
      </c>
    </row>
    <row r="90" spans="1:59" s="40" customFormat="1" ht="16.149999999999999" hidden="1" customHeight="1" x14ac:dyDescent="0.2">
      <c r="A90" s="41" t="s">
        <v>369</v>
      </c>
      <c r="B90" s="107" t="s">
        <v>185</v>
      </c>
      <c r="C90" s="366" t="s">
        <v>204</v>
      </c>
      <c r="D90" s="139"/>
      <c r="E90" s="140" t="str">
        <f t="shared" si="147"/>
        <v/>
      </c>
      <c r="F90" s="141"/>
      <c r="G90" s="140" t="str">
        <f t="shared" si="148"/>
        <v/>
      </c>
      <c r="H90" s="141"/>
      <c r="I90" s="142"/>
      <c r="J90" s="143"/>
      <c r="K90" s="140" t="str">
        <f t="shared" si="149"/>
        <v/>
      </c>
      <c r="L90" s="141"/>
      <c r="M90" s="140" t="str">
        <f t="shared" si="150"/>
        <v/>
      </c>
      <c r="N90" s="141"/>
      <c r="O90" s="142"/>
      <c r="P90" s="143"/>
      <c r="Q90" s="140" t="str">
        <f t="shared" si="151"/>
        <v/>
      </c>
      <c r="R90" s="141"/>
      <c r="S90" s="140" t="str">
        <f t="shared" si="152"/>
        <v/>
      </c>
      <c r="T90" s="141"/>
      <c r="U90" s="142"/>
      <c r="V90" s="35"/>
      <c r="W90" s="32" t="str">
        <f t="shared" si="131"/>
        <v/>
      </c>
      <c r="X90" s="33"/>
      <c r="Y90" s="32" t="str">
        <f t="shared" si="132"/>
        <v/>
      </c>
      <c r="Z90" s="33"/>
      <c r="AA90" s="34"/>
      <c r="AB90" s="35"/>
      <c r="AC90" s="32" t="str">
        <f t="shared" si="133"/>
        <v/>
      </c>
      <c r="AD90" s="33"/>
      <c r="AE90" s="32" t="str">
        <f t="shared" si="134"/>
        <v/>
      </c>
      <c r="AF90" s="33"/>
      <c r="AG90" s="36"/>
      <c r="AH90" s="35"/>
      <c r="AI90" s="32" t="str">
        <f t="shared" si="135"/>
        <v/>
      </c>
      <c r="AJ90" s="33"/>
      <c r="AK90" s="32" t="str">
        <f t="shared" si="136"/>
        <v/>
      </c>
      <c r="AL90" s="33"/>
      <c r="AM90" s="36"/>
      <c r="AN90" s="35">
        <v>2</v>
      </c>
      <c r="AO90" s="32">
        <f t="shared" si="137"/>
        <v>30</v>
      </c>
      <c r="AP90" s="33">
        <v>1</v>
      </c>
      <c r="AQ90" s="32">
        <f t="shared" si="138"/>
        <v>15</v>
      </c>
      <c r="AR90" s="33">
        <v>3</v>
      </c>
      <c r="AS90" s="36" t="s">
        <v>36</v>
      </c>
      <c r="AT90" s="35"/>
      <c r="AU90" s="32" t="str">
        <f t="shared" si="139"/>
        <v/>
      </c>
      <c r="AV90" s="33"/>
      <c r="AW90" s="32" t="str">
        <f t="shared" si="140"/>
        <v/>
      </c>
      <c r="AX90" s="33"/>
      <c r="AY90" s="36"/>
      <c r="AZ90" s="37">
        <f t="shared" si="141"/>
        <v>2</v>
      </c>
      <c r="BA90" s="32">
        <f t="shared" si="142"/>
        <v>30</v>
      </c>
      <c r="BB90" s="38">
        <f t="shared" si="143"/>
        <v>1</v>
      </c>
      <c r="BC90" s="32">
        <f t="shared" si="144"/>
        <v>15</v>
      </c>
      <c r="BD90" s="38">
        <f t="shared" si="145"/>
        <v>3</v>
      </c>
      <c r="BE90" s="39">
        <f t="shared" si="146"/>
        <v>3</v>
      </c>
      <c r="BF90" s="430" t="s">
        <v>170</v>
      </c>
      <c r="BG90" s="43" t="s">
        <v>170</v>
      </c>
    </row>
    <row r="91" spans="1:59" s="40" customFormat="1" ht="16.149999999999999" hidden="1" customHeight="1" x14ac:dyDescent="0.2">
      <c r="A91" s="41" t="s">
        <v>370</v>
      </c>
      <c r="B91" s="107" t="s">
        <v>185</v>
      </c>
      <c r="C91" s="367" t="s">
        <v>205</v>
      </c>
      <c r="D91" s="139"/>
      <c r="E91" s="140" t="str">
        <f t="shared" si="147"/>
        <v/>
      </c>
      <c r="F91" s="141"/>
      <c r="G91" s="140" t="str">
        <f t="shared" si="148"/>
        <v/>
      </c>
      <c r="H91" s="141"/>
      <c r="I91" s="142"/>
      <c r="J91" s="143"/>
      <c r="K91" s="140" t="str">
        <f t="shared" si="149"/>
        <v/>
      </c>
      <c r="L91" s="141"/>
      <c r="M91" s="140" t="str">
        <f t="shared" si="150"/>
        <v/>
      </c>
      <c r="N91" s="141"/>
      <c r="O91" s="142"/>
      <c r="P91" s="143"/>
      <c r="Q91" s="140" t="str">
        <f t="shared" si="151"/>
        <v/>
      </c>
      <c r="R91" s="141"/>
      <c r="S91" s="140" t="str">
        <f t="shared" si="152"/>
        <v/>
      </c>
      <c r="T91" s="141"/>
      <c r="U91" s="142"/>
      <c r="V91" s="35"/>
      <c r="W91" s="32" t="str">
        <f t="shared" si="131"/>
        <v/>
      </c>
      <c r="X91" s="33"/>
      <c r="Y91" s="32" t="str">
        <f t="shared" si="132"/>
        <v/>
      </c>
      <c r="Z91" s="33"/>
      <c r="AA91" s="34"/>
      <c r="AB91" s="35"/>
      <c r="AC91" s="32" t="str">
        <f t="shared" si="133"/>
        <v/>
      </c>
      <c r="AD91" s="33"/>
      <c r="AE91" s="32" t="str">
        <f t="shared" si="134"/>
        <v/>
      </c>
      <c r="AF91" s="33"/>
      <c r="AG91" s="36"/>
      <c r="AH91" s="35"/>
      <c r="AI91" s="32" t="str">
        <f t="shared" si="135"/>
        <v/>
      </c>
      <c r="AJ91" s="33"/>
      <c r="AK91" s="32" t="str">
        <f t="shared" si="136"/>
        <v/>
      </c>
      <c r="AL91" s="33"/>
      <c r="AM91" s="36"/>
      <c r="AN91" s="35">
        <v>2</v>
      </c>
      <c r="AO91" s="32">
        <f t="shared" si="137"/>
        <v>30</v>
      </c>
      <c r="AP91" s="33">
        <v>1</v>
      </c>
      <c r="AQ91" s="32">
        <f t="shared" si="138"/>
        <v>15</v>
      </c>
      <c r="AR91" s="33">
        <v>3</v>
      </c>
      <c r="AS91" s="36" t="s">
        <v>36</v>
      </c>
      <c r="AT91" s="35"/>
      <c r="AU91" s="32" t="str">
        <f t="shared" si="139"/>
        <v/>
      </c>
      <c r="AV91" s="33"/>
      <c r="AW91" s="32" t="str">
        <f t="shared" si="140"/>
        <v/>
      </c>
      <c r="AX91" s="33"/>
      <c r="AY91" s="36"/>
      <c r="AZ91" s="37">
        <f t="shared" si="141"/>
        <v>2</v>
      </c>
      <c r="BA91" s="32">
        <f t="shared" si="142"/>
        <v>30</v>
      </c>
      <c r="BB91" s="38">
        <f t="shared" si="143"/>
        <v>1</v>
      </c>
      <c r="BC91" s="32">
        <f t="shared" si="144"/>
        <v>15</v>
      </c>
      <c r="BD91" s="38">
        <f t="shared" si="145"/>
        <v>3</v>
      </c>
      <c r="BE91" s="39">
        <f t="shared" si="146"/>
        <v>3</v>
      </c>
      <c r="BF91" s="430" t="s">
        <v>206</v>
      </c>
      <c r="BG91" s="43" t="s">
        <v>206</v>
      </c>
    </row>
    <row r="92" spans="1:59" s="40" customFormat="1" ht="16.149999999999999" hidden="1" customHeight="1" x14ac:dyDescent="0.2">
      <c r="A92" s="41" t="s">
        <v>371</v>
      </c>
      <c r="B92" s="107" t="s">
        <v>185</v>
      </c>
      <c r="C92" s="367" t="s">
        <v>207</v>
      </c>
      <c r="D92" s="139"/>
      <c r="E92" s="140" t="str">
        <f t="shared" si="147"/>
        <v/>
      </c>
      <c r="F92" s="141"/>
      <c r="G92" s="140" t="str">
        <f t="shared" si="148"/>
        <v/>
      </c>
      <c r="H92" s="141"/>
      <c r="I92" s="142"/>
      <c r="J92" s="143"/>
      <c r="K92" s="140" t="str">
        <f t="shared" si="149"/>
        <v/>
      </c>
      <c r="L92" s="141"/>
      <c r="M92" s="140" t="str">
        <f t="shared" si="150"/>
        <v/>
      </c>
      <c r="N92" s="141"/>
      <c r="O92" s="142"/>
      <c r="P92" s="143"/>
      <c r="Q92" s="140" t="str">
        <f t="shared" si="151"/>
        <v/>
      </c>
      <c r="R92" s="141"/>
      <c r="S92" s="140" t="str">
        <f t="shared" si="152"/>
        <v/>
      </c>
      <c r="T92" s="141"/>
      <c r="U92" s="142"/>
      <c r="V92" s="35"/>
      <c r="W92" s="32" t="str">
        <f t="shared" si="131"/>
        <v/>
      </c>
      <c r="X92" s="33"/>
      <c r="Y92" s="32" t="str">
        <f t="shared" si="132"/>
        <v/>
      </c>
      <c r="Z92" s="33"/>
      <c r="AA92" s="34"/>
      <c r="AB92" s="35"/>
      <c r="AC92" s="32" t="str">
        <f t="shared" si="133"/>
        <v/>
      </c>
      <c r="AD92" s="33"/>
      <c r="AE92" s="32" t="str">
        <f t="shared" si="134"/>
        <v/>
      </c>
      <c r="AF92" s="33"/>
      <c r="AG92" s="36"/>
      <c r="AH92" s="35"/>
      <c r="AI92" s="32" t="str">
        <f t="shared" si="135"/>
        <v/>
      </c>
      <c r="AJ92" s="33"/>
      <c r="AK92" s="32" t="str">
        <f t="shared" si="136"/>
        <v/>
      </c>
      <c r="AL92" s="33"/>
      <c r="AM92" s="36"/>
      <c r="AN92" s="35">
        <v>2</v>
      </c>
      <c r="AO92" s="32">
        <f t="shared" si="137"/>
        <v>30</v>
      </c>
      <c r="AP92" s="33">
        <v>1</v>
      </c>
      <c r="AQ92" s="32">
        <f t="shared" si="138"/>
        <v>15</v>
      </c>
      <c r="AR92" s="33">
        <v>3</v>
      </c>
      <c r="AS92" s="36" t="s">
        <v>36</v>
      </c>
      <c r="AT92" s="65"/>
      <c r="AU92" s="32" t="str">
        <f t="shared" si="139"/>
        <v/>
      </c>
      <c r="AV92" s="62"/>
      <c r="AW92" s="32" t="str">
        <f t="shared" si="140"/>
        <v/>
      </c>
      <c r="AX92" s="33"/>
      <c r="AY92" s="36"/>
      <c r="AZ92" s="37">
        <f t="shared" si="141"/>
        <v>2</v>
      </c>
      <c r="BA92" s="32">
        <f t="shared" si="142"/>
        <v>30</v>
      </c>
      <c r="BB92" s="38">
        <f t="shared" si="143"/>
        <v>1</v>
      </c>
      <c r="BC92" s="32">
        <f t="shared" si="144"/>
        <v>15</v>
      </c>
      <c r="BD92" s="38">
        <f t="shared" si="145"/>
        <v>3</v>
      </c>
      <c r="BE92" s="39">
        <f t="shared" si="146"/>
        <v>3</v>
      </c>
      <c r="BF92" s="430" t="s">
        <v>208</v>
      </c>
      <c r="BG92" s="43" t="s">
        <v>208</v>
      </c>
    </row>
    <row r="93" spans="1:59" s="40" customFormat="1" ht="16.149999999999999" hidden="1" customHeight="1" x14ac:dyDescent="0.2">
      <c r="A93" s="41" t="s">
        <v>372</v>
      </c>
      <c r="B93" s="107" t="s">
        <v>185</v>
      </c>
      <c r="C93" s="367" t="s">
        <v>209</v>
      </c>
      <c r="D93" s="139"/>
      <c r="E93" s="140" t="str">
        <f t="shared" si="147"/>
        <v/>
      </c>
      <c r="F93" s="141"/>
      <c r="G93" s="140" t="str">
        <f t="shared" si="148"/>
        <v/>
      </c>
      <c r="H93" s="141"/>
      <c r="I93" s="142"/>
      <c r="J93" s="143"/>
      <c r="K93" s="140" t="str">
        <f t="shared" si="149"/>
        <v/>
      </c>
      <c r="L93" s="141"/>
      <c r="M93" s="140" t="str">
        <f t="shared" si="150"/>
        <v/>
      </c>
      <c r="N93" s="141"/>
      <c r="O93" s="142"/>
      <c r="P93" s="143"/>
      <c r="Q93" s="140" t="str">
        <f t="shared" si="151"/>
        <v/>
      </c>
      <c r="R93" s="141"/>
      <c r="S93" s="140" t="str">
        <f t="shared" si="152"/>
        <v/>
      </c>
      <c r="T93" s="141"/>
      <c r="U93" s="142"/>
      <c r="V93" s="35"/>
      <c r="W93" s="32" t="str">
        <f t="shared" si="131"/>
        <v/>
      </c>
      <c r="X93" s="33"/>
      <c r="Y93" s="32" t="str">
        <f t="shared" si="132"/>
        <v/>
      </c>
      <c r="Z93" s="33"/>
      <c r="AA93" s="34"/>
      <c r="AB93" s="35"/>
      <c r="AC93" s="32" t="str">
        <f t="shared" si="133"/>
        <v/>
      </c>
      <c r="AD93" s="33"/>
      <c r="AE93" s="32" t="str">
        <f t="shared" si="134"/>
        <v/>
      </c>
      <c r="AF93" s="33"/>
      <c r="AG93" s="36"/>
      <c r="AH93" s="35"/>
      <c r="AI93" s="32" t="str">
        <f t="shared" si="135"/>
        <v/>
      </c>
      <c r="AJ93" s="33"/>
      <c r="AK93" s="32" t="str">
        <f t="shared" si="136"/>
        <v/>
      </c>
      <c r="AL93" s="33"/>
      <c r="AM93" s="36"/>
      <c r="AN93" s="35">
        <v>2</v>
      </c>
      <c r="AO93" s="32">
        <f t="shared" si="137"/>
        <v>30</v>
      </c>
      <c r="AP93" s="33">
        <v>1</v>
      </c>
      <c r="AQ93" s="32">
        <f t="shared" si="138"/>
        <v>15</v>
      </c>
      <c r="AR93" s="33">
        <v>3</v>
      </c>
      <c r="AS93" s="36" t="s">
        <v>36</v>
      </c>
      <c r="AT93" s="65"/>
      <c r="AU93" s="32" t="str">
        <f t="shared" si="139"/>
        <v/>
      </c>
      <c r="AV93" s="62"/>
      <c r="AW93" s="32" t="str">
        <f t="shared" si="140"/>
        <v/>
      </c>
      <c r="AX93" s="33"/>
      <c r="AY93" s="36"/>
      <c r="AZ93" s="37">
        <f t="shared" si="141"/>
        <v>2</v>
      </c>
      <c r="BA93" s="32">
        <f t="shared" si="142"/>
        <v>30</v>
      </c>
      <c r="BB93" s="38">
        <f t="shared" si="143"/>
        <v>1</v>
      </c>
      <c r="BC93" s="32">
        <f t="shared" si="144"/>
        <v>15</v>
      </c>
      <c r="BD93" s="38">
        <f t="shared" si="145"/>
        <v>3</v>
      </c>
      <c r="BE93" s="39">
        <f t="shared" si="146"/>
        <v>3</v>
      </c>
      <c r="BF93" s="430" t="s">
        <v>206</v>
      </c>
      <c r="BG93" s="43" t="s">
        <v>206</v>
      </c>
    </row>
    <row r="94" spans="1:59" s="40" customFormat="1" ht="16.149999999999999" hidden="1" customHeight="1" x14ac:dyDescent="0.2">
      <c r="A94" s="41" t="s">
        <v>373</v>
      </c>
      <c r="B94" s="107" t="s">
        <v>185</v>
      </c>
      <c r="C94" s="42" t="s">
        <v>419</v>
      </c>
      <c r="D94" s="139"/>
      <c r="E94" s="140" t="str">
        <f t="shared" si="147"/>
        <v/>
      </c>
      <c r="F94" s="141"/>
      <c r="G94" s="140" t="str">
        <f t="shared" si="148"/>
        <v/>
      </c>
      <c r="H94" s="141"/>
      <c r="I94" s="142"/>
      <c r="J94" s="143"/>
      <c r="K94" s="140" t="str">
        <f t="shared" si="149"/>
        <v/>
      </c>
      <c r="L94" s="141"/>
      <c r="M94" s="140" t="str">
        <f t="shared" si="150"/>
        <v/>
      </c>
      <c r="N94" s="141"/>
      <c r="O94" s="142"/>
      <c r="P94" s="143"/>
      <c r="Q94" s="140" t="str">
        <f t="shared" si="151"/>
        <v/>
      </c>
      <c r="R94" s="141"/>
      <c r="S94" s="140" t="str">
        <f t="shared" si="152"/>
        <v/>
      </c>
      <c r="T94" s="141"/>
      <c r="U94" s="142"/>
      <c r="V94" s="35"/>
      <c r="W94" s="32" t="str">
        <f t="shared" si="131"/>
        <v/>
      </c>
      <c r="X94" s="33"/>
      <c r="Y94" s="32" t="str">
        <f t="shared" si="132"/>
        <v/>
      </c>
      <c r="Z94" s="33"/>
      <c r="AA94" s="34"/>
      <c r="AB94" s="35"/>
      <c r="AC94" s="32" t="str">
        <f t="shared" si="133"/>
        <v/>
      </c>
      <c r="AD94" s="33"/>
      <c r="AE94" s="32" t="str">
        <f t="shared" si="134"/>
        <v/>
      </c>
      <c r="AF94" s="33"/>
      <c r="AG94" s="36"/>
      <c r="AH94" s="35"/>
      <c r="AI94" s="32" t="str">
        <f t="shared" si="135"/>
        <v/>
      </c>
      <c r="AJ94" s="33"/>
      <c r="AK94" s="32" t="str">
        <f t="shared" si="136"/>
        <v/>
      </c>
      <c r="AL94" s="33"/>
      <c r="AM94" s="36"/>
      <c r="AN94" s="35">
        <v>1</v>
      </c>
      <c r="AO94" s="32">
        <f t="shared" si="137"/>
        <v>15</v>
      </c>
      <c r="AP94" s="33">
        <v>1</v>
      </c>
      <c r="AQ94" s="32">
        <f t="shared" si="138"/>
        <v>15</v>
      </c>
      <c r="AR94" s="33">
        <v>2</v>
      </c>
      <c r="AS94" s="36" t="s">
        <v>43</v>
      </c>
      <c r="AT94" s="65"/>
      <c r="AU94" s="32" t="str">
        <f t="shared" si="139"/>
        <v/>
      </c>
      <c r="AV94" s="62"/>
      <c r="AW94" s="32" t="str">
        <f t="shared" si="140"/>
        <v/>
      </c>
      <c r="AX94" s="52"/>
      <c r="AY94" s="237"/>
      <c r="AZ94" s="37">
        <f>IF(D94+J94+P94+V94+AB94+AH94+AN94+AT94=0,"",D94+J94+P94+V94+AB94+AH94+AN94+AT94)</f>
        <v>1</v>
      </c>
      <c r="BA94" s="32">
        <f>IF((D94+J94+P94+V94+AB94+AH94+AN94+AT94)*15=0,"",(D94+J94+P94+V94+AB94+AH94+AN94+AT94)*15)</f>
        <v>15</v>
      </c>
      <c r="BB94" s="38">
        <f>IF(F94+L94+R94+X94+AD94+AJ94+AP94+AV94=0,"",F94+L94+R94+X94+AD94+AJ94+AP94+AV94)</f>
        <v>1</v>
      </c>
      <c r="BC94" s="32">
        <f>IF((F94+L94+R94+X94+AD94+AJ94+AP94+AV94)*15=0,"",(F94+L94+R94+X94+AD94+AJ94+AP94+AV94)*15)</f>
        <v>15</v>
      </c>
      <c r="BD94" s="38">
        <f>IF(H94+N94+T94+Z94+AF94+AL94+AR94+AX94=0,"",H94+N94+T94+Z94+AF94+AL94+AR94+AX94)</f>
        <v>2</v>
      </c>
      <c r="BE94" s="39">
        <f>IF((D94+J94+P94+V94+AB94+F94+L94+R94+X94+AD94+AH94+AN94+AT94+AF94+AP94+AV94)=0,"",(D94+J94+P94+V94+AB94+F94+L94+R94+X94+AD94+AH94+AN94+AT94+AJ94+AP94+AV94))</f>
        <v>2</v>
      </c>
      <c r="BF94" s="430" t="s">
        <v>280</v>
      </c>
      <c r="BG94" s="430" t="s">
        <v>280</v>
      </c>
    </row>
    <row r="95" spans="1:59" s="40" customFormat="1" ht="16.149999999999999" hidden="1" customHeight="1" x14ac:dyDescent="0.2">
      <c r="A95" s="41" t="s">
        <v>374</v>
      </c>
      <c r="B95" s="107" t="s">
        <v>185</v>
      </c>
      <c r="C95" s="461" t="s">
        <v>329</v>
      </c>
      <c r="D95" s="139"/>
      <c r="E95" s="140" t="str">
        <f t="shared" si="147"/>
        <v/>
      </c>
      <c r="F95" s="141"/>
      <c r="G95" s="140" t="str">
        <f t="shared" si="148"/>
        <v/>
      </c>
      <c r="H95" s="141"/>
      <c r="I95" s="142"/>
      <c r="J95" s="143"/>
      <c r="K95" s="140" t="str">
        <f t="shared" si="149"/>
        <v/>
      </c>
      <c r="L95" s="141"/>
      <c r="M95" s="140" t="str">
        <f t="shared" si="150"/>
        <v/>
      </c>
      <c r="N95" s="141"/>
      <c r="O95" s="142"/>
      <c r="P95" s="143"/>
      <c r="Q95" s="140" t="str">
        <f t="shared" si="151"/>
        <v/>
      </c>
      <c r="R95" s="141"/>
      <c r="S95" s="140" t="str">
        <f t="shared" si="152"/>
        <v/>
      </c>
      <c r="T95" s="141"/>
      <c r="U95" s="142"/>
      <c r="V95" s="35"/>
      <c r="W95" s="32" t="str">
        <f t="shared" si="131"/>
        <v/>
      </c>
      <c r="X95" s="33"/>
      <c r="Y95" s="32" t="str">
        <f t="shared" si="132"/>
        <v/>
      </c>
      <c r="Z95" s="33"/>
      <c r="AA95" s="34"/>
      <c r="AB95" s="35"/>
      <c r="AC95" s="32" t="str">
        <f t="shared" si="133"/>
        <v/>
      </c>
      <c r="AD95" s="33"/>
      <c r="AE95" s="32" t="str">
        <f t="shared" si="134"/>
        <v/>
      </c>
      <c r="AF95" s="33"/>
      <c r="AG95" s="36"/>
      <c r="AH95" s="35"/>
      <c r="AI95" s="32" t="str">
        <f t="shared" si="135"/>
        <v/>
      </c>
      <c r="AJ95" s="33"/>
      <c r="AK95" s="32" t="str">
        <f t="shared" si="136"/>
        <v/>
      </c>
      <c r="AL95" s="33"/>
      <c r="AM95" s="36"/>
      <c r="AN95" s="35"/>
      <c r="AO95" s="32" t="str">
        <f t="shared" si="137"/>
        <v/>
      </c>
      <c r="AP95" s="33">
        <v>4</v>
      </c>
      <c r="AQ95" s="32">
        <f t="shared" si="138"/>
        <v>60</v>
      </c>
      <c r="AR95" s="33">
        <v>6</v>
      </c>
      <c r="AS95" s="36" t="s">
        <v>43</v>
      </c>
      <c r="AT95" s="65"/>
      <c r="AU95" s="32" t="str">
        <f t="shared" ref="AU95:AU101" si="153">IF(AT95*15=0,"",AT95*15)</f>
        <v/>
      </c>
      <c r="AV95" s="62"/>
      <c r="AW95" s="32" t="str">
        <f t="shared" ref="AW95:AW101" si="154">IF(AV95*15=0,"",AV95*15)</f>
        <v/>
      </c>
      <c r="AX95" s="62"/>
      <c r="AY95" s="66"/>
      <c r="AZ95" s="37" t="str">
        <f>IF(D95+J95+P95+V95+AB95+AH95+AN95+AT95=0,"",D95+J95+P95+V95+AB95+AH95+AN95+AT95)</f>
        <v/>
      </c>
      <c r="BA95" s="32" t="str">
        <f>IF((D95+J95+P95+V95+AB95+AH95+AN95+AT95)*15=0,"",(D95+J95+P95+V95+AB95+AH95+AN95+AT95)*15)</f>
        <v/>
      </c>
      <c r="BB95" s="38">
        <f>IF(F95+L95+R95+X95+AD95+AJ95+AP95+AV95=0,"",F95+L95+R95+X95+AD95+AJ95+AP95+AV95)</f>
        <v>4</v>
      </c>
      <c r="BC95" s="32">
        <f>IF((F95+L95+R95+X95+AD95+AJ95+AP95+AV95)*15=0,"",(F95+L95+R95+X95+AD95+AJ95+AP95+AV95)*15)</f>
        <v>60</v>
      </c>
      <c r="BD95" s="38">
        <f>IF(H95+N95+T95+Z95+AF95+AL95+AR95+AX95=0,"",H95+N95+T95+Z95+AF95+AL95+AR95+AX95)</f>
        <v>6</v>
      </c>
      <c r="BE95" s="39">
        <f>IF((D95+J95+P95+V95+AB95+F95+L95+R95+X95+AD95+AH95+AN95+AT95+AF95+AP95+AV95)=0,"",(D95+J95+P95+V95+AB95+F95+L95+R95+X95+AD95+AH95+AN95+AT95+AJ95+AP95+AV95))</f>
        <v>4</v>
      </c>
      <c r="BF95" s="430" t="s">
        <v>179</v>
      </c>
      <c r="BG95" s="43" t="s">
        <v>179</v>
      </c>
    </row>
    <row r="96" spans="1:59" s="40" customFormat="1" ht="16.149999999999999" hidden="1" customHeight="1" x14ac:dyDescent="0.2">
      <c r="A96" s="41"/>
      <c r="B96" s="107" t="s">
        <v>181</v>
      </c>
      <c r="C96" s="30" t="s">
        <v>266</v>
      </c>
      <c r="D96" s="139"/>
      <c r="E96" s="140" t="str">
        <f t="shared" si="147"/>
        <v/>
      </c>
      <c r="F96" s="141"/>
      <c r="G96" s="140" t="str">
        <f t="shared" si="148"/>
        <v/>
      </c>
      <c r="H96" s="141"/>
      <c r="I96" s="142"/>
      <c r="J96" s="143"/>
      <c r="K96" s="140" t="str">
        <f t="shared" si="149"/>
        <v/>
      </c>
      <c r="L96" s="141"/>
      <c r="M96" s="140" t="str">
        <f t="shared" si="150"/>
        <v/>
      </c>
      <c r="N96" s="141"/>
      <c r="O96" s="142"/>
      <c r="P96" s="143"/>
      <c r="Q96" s="140" t="str">
        <f t="shared" si="151"/>
        <v/>
      </c>
      <c r="R96" s="141"/>
      <c r="S96" s="140" t="str">
        <f t="shared" si="152"/>
        <v/>
      </c>
      <c r="T96" s="141"/>
      <c r="U96" s="142"/>
      <c r="V96" s="35"/>
      <c r="W96" s="32" t="str">
        <f t="shared" si="131"/>
        <v/>
      </c>
      <c r="X96" s="33"/>
      <c r="Y96" s="32" t="str">
        <f t="shared" si="132"/>
        <v/>
      </c>
      <c r="Z96" s="33"/>
      <c r="AA96" s="34"/>
      <c r="AB96" s="35"/>
      <c r="AC96" s="32" t="str">
        <f t="shared" si="133"/>
        <v/>
      </c>
      <c r="AD96" s="33"/>
      <c r="AE96" s="32" t="str">
        <f t="shared" si="134"/>
        <v/>
      </c>
      <c r="AF96" s="33"/>
      <c r="AG96" s="36"/>
      <c r="AH96" s="35"/>
      <c r="AI96" s="32" t="str">
        <f t="shared" si="135"/>
        <v/>
      </c>
      <c r="AJ96" s="33"/>
      <c r="AK96" s="32" t="str">
        <f t="shared" si="136"/>
        <v/>
      </c>
      <c r="AL96" s="33"/>
      <c r="AM96" s="36"/>
      <c r="AN96" s="35">
        <v>1</v>
      </c>
      <c r="AO96" s="32">
        <f t="shared" si="137"/>
        <v>15</v>
      </c>
      <c r="AP96" s="33">
        <v>1</v>
      </c>
      <c r="AQ96" s="63">
        <f t="shared" si="138"/>
        <v>15</v>
      </c>
      <c r="AR96" s="33">
        <v>3</v>
      </c>
      <c r="AS96" s="36" t="s">
        <v>31</v>
      </c>
      <c r="AT96" s="65"/>
      <c r="AU96" s="32" t="str">
        <f t="shared" si="153"/>
        <v/>
      </c>
      <c r="AV96" s="62"/>
      <c r="AW96" s="32" t="str">
        <f t="shared" si="154"/>
        <v/>
      </c>
      <c r="AX96" s="33"/>
      <c r="AY96" s="36"/>
      <c r="AZ96" s="37">
        <f>IF(D96+J96+P96+V96+AB96+AH96+AN96+AT96=0,"",D96+J96+P96+V96+AB96+AH96+AN96+AT96)</f>
        <v>1</v>
      </c>
      <c r="BA96" s="32">
        <f>IF((D96+J96+P96+V96+AB96+AH96+AN96+AT96)*15=0,"",(D96+J96+P96+V96+AB96+AH96+AN96+AT96)*15)</f>
        <v>15</v>
      </c>
      <c r="BB96" s="38">
        <f>IF(F96+L96+R96+X96+AD96+AJ96+AP96+AV96=0,"",F96+L96+R96+X96+AD96+AJ96+AP96+AV96)</f>
        <v>1</v>
      </c>
      <c r="BC96" s="32">
        <f>IF((F96+L96+R96+X96+AD96+AJ96+AP96+AV96)*15=0,"",(F96+L96+R96+X96+AD96+AJ96+AP96+AV96)*15)</f>
        <v>15</v>
      </c>
      <c r="BD96" s="38">
        <f>IF(H96+N96+T96+Z96+AF96+AL96+AR96+AX96=0,"",H96+N96+T96+Z96+AF96+AL96+AR96+AX96)</f>
        <v>3</v>
      </c>
      <c r="BE96" s="39">
        <f>IF((D96+J96+P96+V96+AB96+F96+L96+R96+X96+AD96+AH96+AN96+AT96+AF96+AP96+AV96)=0,"",(D96+J96+P96+V96+AB96+F96+L96+R96+X96+AD96+AH96+AN96+AT96+AJ96+AP96+AV96))</f>
        <v>2</v>
      </c>
      <c r="BF96" s="430"/>
      <c r="BG96" s="43"/>
    </row>
    <row r="97" spans="1:59" s="40" customFormat="1" ht="16.149999999999999" hidden="1" customHeight="1" x14ac:dyDescent="0.2">
      <c r="A97" s="622" t="s">
        <v>375</v>
      </c>
      <c r="B97" s="107" t="s">
        <v>185</v>
      </c>
      <c r="C97" s="638" t="s">
        <v>472</v>
      </c>
      <c r="D97" s="139"/>
      <c r="E97" s="140" t="str">
        <f t="shared" si="147"/>
        <v/>
      </c>
      <c r="F97" s="141"/>
      <c r="G97" s="140" t="str">
        <f t="shared" si="148"/>
        <v/>
      </c>
      <c r="H97" s="141"/>
      <c r="I97" s="142"/>
      <c r="J97" s="143"/>
      <c r="K97" s="140" t="str">
        <f t="shared" si="149"/>
        <v/>
      </c>
      <c r="L97" s="141"/>
      <c r="M97" s="140" t="str">
        <f t="shared" si="150"/>
        <v/>
      </c>
      <c r="N97" s="141"/>
      <c r="O97" s="142"/>
      <c r="P97" s="143"/>
      <c r="Q97" s="140" t="str">
        <f t="shared" si="151"/>
        <v/>
      </c>
      <c r="R97" s="141"/>
      <c r="S97" s="140" t="str">
        <f t="shared" si="152"/>
        <v/>
      </c>
      <c r="T97" s="141"/>
      <c r="U97" s="142"/>
      <c r="V97" s="35"/>
      <c r="W97" s="32" t="str">
        <f t="shared" si="131"/>
        <v/>
      </c>
      <c r="X97" s="33"/>
      <c r="Y97" s="32" t="str">
        <f t="shared" si="132"/>
        <v/>
      </c>
      <c r="Z97" s="33"/>
      <c r="AA97" s="34"/>
      <c r="AB97" s="35"/>
      <c r="AC97" s="32" t="str">
        <f t="shared" si="133"/>
        <v/>
      </c>
      <c r="AD97" s="33"/>
      <c r="AE97" s="32" t="str">
        <f t="shared" si="134"/>
        <v/>
      </c>
      <c r="AF97" s="33"/>
      <c r="AG97" s="36"/>
      <c r="AH97" s="35"/>
      <c r="AI97" s="32" t="str">
        <f t="shared" si="135"/>
        <v/>
      </c>
      <c r="AJ97" s="33"/>
      <c r="AK97" s="32" t="str">
        <f t="shared" si="136"/>
        <v/>
      </c>
      <c r="AL97" s="33"/>
      <c r="AM97" s="36"/>
      <c r="AN97" s="35"/>
      <c r="AO97" s="32" t="str">
        <f t="shared" si="137"/>
        <v/>
      </c>
      <c r="AP97" s="33"/>
      <c r="AQ97" s="51" t="str">
        <f t="shared" si="138"/>
        <v/>
      </c>
      <c r="AR97" s="52"/>
      <c r="AS97" s="36"/>
      <c r="AT97" s="340">
        <v>1</v>
      </c>
      <c r="AU97" s="32">
        <f t="shared" si="153"/>
        <v>15</v>
      </c>
      <c r="AV97" s="62">
        <v>1</v>
      </c>
      <c r="AW97" s="32">
        <f t="shared" si="154"/>
        <v>15</v>
      </c>
      <c r="AX97" s="33">
        <v>2</v>
      </c>
      <c r="AY97" s="36" t="s">
        <v>43</v>
      </c>
      <c r="AZ97" s="37">
        <f t="shared" si="141"/>
        <v>1</v>
      </c>
      <c r="BA97" s="32">
        <f t="shared" si="142"/>
        <v>15</v>
      </c>
      <c r="BB97" s="38">
        <f t="shared" si="143"/>
        <v>1</v>
      </c>
      <c r="BC97" s="32">
        <f t="shared" si="144"/>
        <v>15</v>
      </c>
      <c r="BD97" s="38">
        <f t="shared" si="145"/>
        <v>2</v>
      </c>
      <c r="BE97" s="39">
        <f t="shared" si="146"/>
        <v>2</v>
      </c>
      <c r="BF97" s="430" t="s">
        <v>208</v>
      </c>
      <c r="BG97" s="43" t="s">
        <v>208</v>
      </c>
    </row>
    <row r="98" spans="1:59" s="40" customFormat="1" ht="16.149999999999999" hidden="1" customHeight="1" x14ac:dyDescent="0.2">
      <c r="A98" s="622" t="s">
        <v>376</v>
      </c>
      <c r="B98" s="107" t="s">
        <v>185</v>
      </c>
      <c r="C98" s="638" t="s">
        <v>473</v>
      </c>
      <c r="D98" s="139"/>
      <c r="E98" s="140" t="str">
        <f t="shared" si="147"/>
        <v/>
      </c>
      <c r="F98" s="141"/>
      <c r="G98" s="140" t="str">
        <f t="shared" si="148"/>
        <v/>
      </c>
      <c r="H98" s="141"/>
      <c r="I98" s="142"/>
      <c r="J98" s="143"/>
      <c r="K98" s="140" t="str">
        <f t="shared" si="149"/>
        <v/>
      </c>
      <c r="L98" s="141"/>
      <c r="M98" s="140" t="str">
        <f t="shared" si="150"/>
        <v/>
      </c>
      <c r="N98" s="141"/>
      <c r="O98" s="142"/>
      <c r="P98" s="143"/>
      <c r="Q98" s="140" t="str">
        <f t="shared" si="151"/>
        <v/>
      </c>
      <c r="R98" s="141"/>
      <c r="S98" s="140" t="str">
        <f t="shared" si="152"/>
        <v/>
      </c>
      <c r="T98" s="141"/>
      <c r="U98" s="142"/>
      <c r="V98" s="35"/>
      <c r="W98" s="32" t="str">
        <f t="shared" si="131"/>
        <v/>
      </c>
      <c r="X98" s="33"/>
      <c r="Y98" s="32" t="str">
        <f t="shared" si="132"/>
        <v/>
      </c>
      <c r="Z98" s="33"/>
      <c r="AA98" s="34"/>
      <c r="AB98" s="35"/>
      <c r="AC98" s="32" t="str">
        <f t="shared" si="133"/>
        <v/>
      </c>
      <c r="AD98" s="33"/>
      <c r="AE98" s="32" t="str">
        <f t="shared" si="134"/>
        <v/>
      </c>
      <c r="AF98" s="33"/>
      <c r="AG98" s="36"/>
      <c r="AH98" s="35"/>
      <c r="AI98" s="32" t="str">
        <f t="shared" si="135"/>
        <v/>
      </c>
      <c r="AJ98" s="33"/>
      <c r="AK98" s="32" t="str">
        <f t="shared" si="136"/>
        <v/>
      </c>
      <c r="AL98" s="33"/>
      <c r="AM98" s="36"/>
      <c r="AN98" s="35"/>
      <c r="AO98" s="32" t="str">
        <f t="shared" si="137"/>
        <v/>
      </c>
      <c r="AP98" s="33"/>
      <c r="AQ98" s="32" t="str">
        <f t="shared" si="138"/>
        <v/>
      </c>
      <c r="AR98" s="52"/>
      <c r="AS98" s="36"/>
      <c r="AT98" s="65">
        <v>1</v>
      </c>
      <c r="AU98" s="32">
        <f t="shared" si="153"/>
        <v>15</v>
      </c>
      <c r="AV98" s="610">
        <v>0</v>
      </c>
      <c r="AW98" s="32" t="str">
        <f t="shared" si="154"/>
        <v/>
      </c>
      <c r="AX98" s="33">
        <v>2</v>
      </c>
      <c r="AY98" s="36" t="s">
        <v>36</v>
      </c>
      <c r="AZ98" s="37">
        <f t="shared" si="141"/>
        <v>1</v>
      </c>
      <c r="BA98" s="32">
        <f t="shared" si="142"/>
        <v>15</v>
      </c>
      <c r="BB98" s="38" t="str">
        <f t="shared" si="143"/>
        <v/>
      </c>
      <c r="BC98" s="32" t="str">
        <f t="shared" si="144"/>
        <v/>
      </c>
      <c r="BD98" s="38">
        <f t="shared" si="145"/>
        <v>2</v>
      </c>
      <c r="BE98" s="39">
        <f t="shared" si="146"/>
        <v>1</v>
      </c>
      <c r="BF98" s="430" t="s">
        <v>212</v>
      </c>
      <c r="BG98" s="43" t="s">
        <v>213</v>
      </c>
    </row>
    <row r="99" spans="1:59" s="40" customFormat="1" ht="16.149999999999999" hidden="1" customHeight="1" x14ac:dyDescent="0.2">
      <c r="A99" s="622" t="s">
        <v>377</v>
      </c>
      <c r="B99" s="107" t="s">
        <v>185</v>
      </c>
      <c r="C99" s="604" t="s">
        <v>474</v>
      </c>
      <c r="D99" s="139"/>
      <c r="E99" s="140" t="str">
        <f t="shared" si="147"/>
        <v/>
      </c>
      <c r="F99" s="141"/>
      <c r="G99" s="140" t="str">
        <f t="shared" si="148"/>
        <v/>
      </c>
      <c r="H99" s="141"/>
      <c r="I99" s="142"/>
      <c r="J99" s="143"/>
      <c r="K99" s="140" t="str">
        <f t="shared" si="149"/>
        <v/>
      </c>
      <c r="L99" s="141"/>
      <c r="M99" s="140" t="str">
        <f t="shared" si="150"/>
        <v/>
      </c>
      <c r="N99" s="141"/>
      <c r="O99" s="142"/>
      <c r="P99" s="143"/>
      <c r="Q99" s="140" t="str">
        <f t="shared" si="151"/>
        <v/>
      </c>
      <c r="R99" s="141"/>
      <c r="S99" s="140" t="str">
        <f t="shared" si="152"/>
        <v/>
      </c>
      <c r="T99" s="141"/>
      <c r="U99" s="142"/>
      <c r="V99" s="35"/>
      <c r="W99" s="32" t="str">
        <f t="shared" si="131"/>
        <v/>
      </c>
      <c r="X99" s="33"/>
      <c r="Y99" s="32" t="str">
        <f t="shared" si="132"/>
        <v/>
      </c>
      <c r="Z99" s="33"/>
      <c r="AA99" s="34"/>
      <c r="AB99" s="35"/>
      <c r="AC99" s="32" t="str">
        <f t="shared" si="133"/>
        <v/>
      </c>
      <c r="AD99" s="33"/>
      <c r="AE99" s="32" t="str">
        <f t="shared" si="134"/>
        <v/>
      </c>
      <c r="AF99" s="33"/>
      <c r="AG99" s="36"/>
      <c r="AH99" s="35"/>
      <c r="AI99" s="32" t="str">
        <f t="shared" si="135"/>
        <v/>
      </c>
      <c r="AJ99" s="33"/>
      <c r="AK99" s="32" t="str">
        <f t="shared" si="136"/>
        <v/>
      </c>
      <c r="AL99" s="33"/>
      <c r="AM99" s="36"/>
      <c r="AN99" s="35"/>
      <c r="AO99" s="32" t="str">
        <f t="shared" si="137"/>
        <v/>
      </c>
      <c r="AP99" s="33"/>
      <c r="AQ99" s="32" t="str">
        <f t="shared" si="138"/>
        <v/>
      </c>
      <c r="AR99" s="52"/>
      <c r="AS99" s="36"/>
      <c r="AT99" s="340">
        <v>1</v>
      </c>
      <c r="AU99" s="32">
        <f t="shared" si="153"/>
        <v>15</v>
      </c>
      <c r="AV99" s="62">
        <v>1</v>
      </c>
      <c r="AW99" s="32">
        <f t="shared" si="154"/>
        <v>15</v>
      </c>
      <c r="AX99" s="33">
        <v>2</v>
      </c>
      <c r="AY99" s="36" t="s">
        <v>43</v>
      </c>
      <c r="AZ99" s="37">
        <f t="shared" si="141"/>
        <v>1</v>
      </c>
      <c r="BA99" s="32">
        <f t="shared" si="142"/>
        <v>15</v>
      </c>
      <c r="BB99" s="38">
        <f t="shared" si="143"/>
        <v>1</v>
      </c>
      <c r="BC99" s="32">
        <f t="shared" si="144"/>
        <v>15</v>
      </c>
      <c r="BD99" s="38">
        <f t="shared" si="145"/>
        <v>2</v>
      </c>
      <c r="BE99" s="39">
        <f t="shared" si="146"/>
        <v>2</v>
      </c>
      <c r="BF99" s="430" t="s">
        <v>212</v>
      </c>
      <c r="BG99" s="43" t="s">
        <v>212</v>
      </c>
    </row>
    <row r="100" spans="1:59" s="40" customFormat="1" ht="16.149999999999999" hidden="1" customHeight="1" x14ac:dyDescent="0.2">
      <c r="A100" s="622" t="s">
        <v>378</v>
      </c>
      <c r="B100" s="107" t="s">
        <v>185</v>
      </c>
      <c r="C100" s="638" t="s">
        <v>475</v>
      </c>
      <c r="D100" s="139"/>
      <c r="E100" s="140" t="str">
        <f t="shared" si="147"/>
        <v/>
      </c>
      <c r="F100" s="141"/>
      <c r="G100" s="140" t="str">
        <f t="shared" si="148"/>
        <v/>
      </c>
      <c r="H100" s="141"/>
      <c r="I100" s="142"/>
      <c r="J100" s="143"/>
      <c r="K100" s="140" t="str">
        <f t="shared" si="149"/>
        <v/>
      </c>
      <c r="L100" s="141"/>
      <c r="M100" s="140" t="str">
        <f t="shared" si="150"/>
        <v/>
      </c>
      <c r="N100" s="141"/>
      <c r="O100" s="142"/>
      <c r="P100" s="143"/>
      <c r="Q100" s="140" t="str">
        <f t="shared" si="151"/>
        <v/>
      </c>
      <c r="R100" s="141"/>
      <c r="S100" s="140" t="str">
        <f t="shared" si="152"/>
        <v/>
      </c>
      <c r="T100" s="141"/>
      <c r="U100" s="142"/>
      <c r="V100" s="35"/>
      <c r="W100" s="32" t="str">
        <f t="shared" si="131"/>
        <v/>
      </c>
      <c r="X100" s="33"/>
      <c r="Y100" s="32" t="str">
        <f t="shared" si="132"/>
        <v/>
      </c>
      <c r="Z100" s="33"/>
      <c r="AA100" s="34"/>
      <c r="AB100" s="35"/>
      <c r="AC100" s="32" t="str">
        <f t="shared" si="133"/>
        <v/>
      </c>
      <c r="AD100" s="33"/>
      <c r="AE100" s="32" t="str">
        <f t="shared" si="134"/>
        <v/>
      </c>
      <c r="AF100" s="33"/>
      <c r="AG100" s="36"/>
      <c r="AH100" s="35"/>
      <c r="AI100" s="32" t="str">
        <f t="shared" si="135"/>
        <v/>
      </c>
      <c r="AJ100" s="33"/>
      <c r="AK100" s="32" t="str">
        <f t="shared" si="136"/>
        <v/>
      </c>
      <c r="AL100" s="33"/>
      <c r="AM100" s="36"/>
      <c r="AN100" s="35"/>
      <c r="AO100" s="32" t="str">
        <f t="shared" si="137"/>
        <v/>
      </c>
      <c r="AP100" s="33"/>
      <c r="AQ100" s="32" t="str">
        <f t="shared" si="138"/>
        <v/>
      </c>
      <c r="AR100" s="52"/>
      <c r="AS100" s="36"/>
      <c r="AT100" s="65"/>
      <c r="AU100" s="32" t="str">
        <f t="shared" si="153"/>
        <v/>
      </c>
      <c r="AV100" s="341">
        <v>8</v>
      </c>
      <c r="AW100" s="32">
        <f t="shared" si="154"/>
        <v>120</v>
      </c>
      <c r="AX100" s="33">
        <v>7</v>
      </c>
      <c r="AY100" s="36" t="s">
        <v>43</v>
      </c>
      <c r="AZ100" s="37" t="str">
        <f t="shared" si="141"/>
        <v/>
      </c>
      <c r="BA100" s="32" t="str">
        <f t="shared" si="142"/>
        <v/>
      </c>
      <c r="BB100" s="38">
        <f t="shared" si="143"/>
        <v>8</v>
      </c>
      <c r="BC100" s="32">
        <f t="shared" si="144"/>
        <v>120</v>
      </c>
      <c r="BD100" s="38">
        <f t="shared" si="145"/>
        <v>7</v>
      </c>
      <c r="BE100" s="39">
        <f t="shared" si="146"/>
        <v>8</v>
      </c>
      <c r="BF100" s="430" t="s">
        <v>216</v>
      </c>
      <c r="BG100" s="43" t="s">
        <v>213</v>
      </c>
    </row>
    <row r="101" spans="1:59" s="40" customFormat="1" ht="16.149999999999999" hidden="1" customHeight="1" x14ac:dyDescent="0.2">
      <c r="A101" s="41"/>
      <c r="B101" s="107" t="s">
        <v>181</v>
      </c>
      <c r="C101" s="30" t="s">
        <v>217</v>
      </c>
      <c r="D101" s="31"/>
      <c r="E101" s="32" t="str">
        <f>IF(D101*15=0,"",D101*15)</f>
        <v/>
      </c>
      <c r="F101" s="33"/>
      <c r="G101" s="32" t="str">
        <f>IF(F101*15=0,"",F101*15)</f>
        <v/>
      </c>
      <c r="H101" s="33"/>
      <c r="I101" s="34"/>
      <c r="J101" s="35"/>
      <c r="K101" s="32" t="str">
        <f>IF(J101*15=0,"",J101*15)</f>
        <v/>
      </c>
      <c r="L101" s="33"/>
      <c r="M101" s="32" t="str">
        <f>IF(L101*15=0,"",L101*15)</f>
        <v/>
      </c>
      <c r="N101" s="33"/>
      <c r="O101" s="34"/>
      <c r="P101" s="35"/>
      <c r="Q101" s="32" t="str">
        <f>IF(P101*15=0,"",P101*15)</f>
        <v/>
      </c>
      <c r="R101" s="33"/>
      <c r="S101" s="32" t="str">
        <f>IF(R101*15=0,"",R101*15)</f>
        <v/>
      </c>
      <c r="T101" s="33"/>
      <c r="U101" s="34"/>
      <c r="V101" s="35"/>
      <c r="W101" s="32" t="str">
        <f>IF(V101*15=0,"",V101*15)</f>
        <v/>
      </c>
      <c r="X101" s="33"/>
      <c r="Y101" s="32" t="str">
        <f>IF(X101*15=0,"",X101*15)</f>
        <v/>
      </c>
      <c r="Z101" s="33"/>
      <c r="AA101" s="34"/>
      <c r="AB101" s="35"/>
      <c r="AC101" s="32" t="str">
        <f>IF(AB101*15=0,"",AB101*15)</f>
        <v/>
      </c>
      <c r="AD101" s="33"/>
      <c r="AE101" s="32" t="str">
        <f>IF(AD101*15=0,"",AD101*15)</f>
        <v/>
      </c>
      <c r="AF101" s="33"/>
      <c r="AG101" s="36"/>
      <c r="AH101" s="35"/>
      <c r="AI101" s="32" t="str">
        <f>IF(AH101*15=0,"",AH101*15)</f>
        <v/>
      </c>
      <c r="AJ101" s="33"/>
      <c r="AK101" s="32" t="str">
        <f>IF(AJ101*15=0,"",AJ101*15)</f>
        <v/>
      </c>
      <c r="AL101" s="33"/>
      <c r="AM101" s="36"/>
      <c r="AN101" s="35"/>
      <c r="AO101" s="32" t="str">
        <f t="shared" ref="AO101:AO104" si="155">IF(AN101*15=0,"",AN101*15)</f>
        <v/>
      </c>
      <c r="AP101" s="33"/>
      <c r="AQ101" s="32" t="str">
        <f t="shared" ref="AQ101:AQ104" si="156">IF(AP101*15=0,"",AP101*15)</f>
        <v/>
      </c>
      <c r="AR101" s="33"/>
      <c r="AS101" s="36"/>
      <c r="AT101" s="65">
        <v>1</v>
      </c>
      <c r="AU101" s="32">
        <f t="shared" si="153"/>
        <v>15</v>
      </c>
      <c r="AV101" s="62">
        <v>1</v>
      </c>
      <c r="AW101" s="32">
        <f t="shared" si="154"/>
        <v>15</v>
      </c>
      <c r="AX101" s="33">
        <v>3</v>
      </c>
      <c r="AY101" s="36" t="s">
        <v>31</v>
      </c>
      <c r="AZ101" s="37">
        <f>IF(D101+J101+P101+V101+AB101+AH101+AN101+AT101=0,"",D101+J101+P101+V101+AB101+AH101+AN101+AT101)</f>
        <v>1</v>
      </c>
      <c r="BA101" s="32">
        <f>IF((D101+J101+P101+V101+AB101+AH101+AN101+AT101)*15=0,"",(D101+J101+P101+V101+AB101+AH101+AN101+AT101)*15)</f>
        <v>15</v>
      </c>
      <c r="BB101" s="38">
        <f>IF(F101+L101+R101+X101+AD101+AJ101+AP101+AV101=0,"",F101+L101+R101+X101+AD101+AJ101+AP101+AV101)</f>
        <v>1</v>
      </c>
      <c r="BC101" s="32">
        <f>IF((F101+L101+R101+X101+AD101+AJ101+AP101+AV101)*15=0,"",(F101+L101+R101+X101+AD101+AJ101+AP101+AV101)*15)</f>
        <v>15</v>
      </c>
      <c r="BD101" s="38">
        <f>IF(H101+N101+T101+Z101+AF101+AL101+AR101+AX101=0,"",H101+N101+T101+Z101+AF101+AL101+AR101+AX101)</f>
        <v>3</v>
      </c>
      <c r="BE101" s="39">
        <f>IF((D101+J101+P101+V101+AB101+F101+L101+R101+X101+AD101+AH101+AN101+AT101+AF101+AP101+AV101)=0,"",(D101+J101+P101+V101+AB101+F101+L101+R101+X101+AD101+AH101+AN101+AT101+AJ101+AP101+AV101))</f>
        <v>2</v>
      </c>
      <c r="BF101" s="430"/>
      <c r="BG101" s="43"/>
    </row>
    <row r="102" spans="1:59" s="40" customFormat="1" ht="16.149999999999999" hidden="1" customHeight="1" x14ac:dyDescent="0.2">
      <c r="A102" s="41"/>
      <c r="B102" s="107" t="s">
        <v>29</v>
      </c>
      <c r="C102" s="30" t="s">
        <v>218</v>
      </c>
      <c r="D102" s="31"/>
      <c r="E102" s="32" t="str">
        <f t="shared" ref="E102:E104" si="157">IF(D102*15=0,"",D102*15)</f>
        <v/>
      </c>
      <c r="F102" s="33"/>
      <c r="G102" s="32" t="str">
        <f t="shared" ref="G102:G104" si="158">IF(F102*15=0,"",F102*15)</f>
        <v/>
      </c>
      <c r="H102" s="33"/>
      <c r="I102" s="34"/>
      <c r="J102" s="35"/>
      <c r="K102" s="32" t="str">
        <f t="shared" ref="K102:K104" si="159">IF(J102*15=0,"",J102*15)</f>
        <v/>
      </c>
      <c r="L102" s="33"/>
      <c r="M102" s="32" t="str">
        <f t="shared" ref="M102:M104" si="160">IF(L102*15=0,"",L102*15)</f>
        <v/>
      </c>
      <c r="N102" s="33"/>
      <c r="O102" s="34"/>
      <c r="P102" s="35"/>
      <c r="Q102" s="32" t="str">
        <f t="shared" ref="Q102:Q104" si="161">IF(P102*15=0,"",P102*15)</f>
        <v/>
      </c>
      <c r="R102" s="33"/>
      <c r="S102" s="32" t="str">
        <f t="shared" ref="S102:S104" si="162">IF(R102*15=0,"",R102*15)</f>
        <v/>
      </c>
      <c r="T102" s="33"/>
      <c r="U102" s="34"/>
      <c r="V102" s="35"/>
      <c r="W102" s="32" t="str">
        <f t="shared" ref="W102:W104" si="163">IF(V102*15=0,"",V102*15)</f>
        <v/>
      </c>
      <c r="X102" s="33"/>
      <c r="Y102" s="32" t="str">
        <f t="shared" ref="Y102:Y104" si="164">IF(X102*15=0,"",X102*15)</f>
        <v/>
      </c>
      <c r="Z102" s="33"/>
      <c r="AA102" s="34"/>
      <c r="AB102" s="35"/>
      <c r="AC102" s="32" t="str">
        <f t="shared" ref="AC102:AC104" si="165">IF(AB102*15=0,"",AB102*15)</f>
        <v/>
      </c>
      <c r="AD102" s="33"/>
      <c r="AE102" s="32" t="str">
        <f t="shared" ref="AE102:AE104" si="166">IF(AD102*15=0,"",AD102*15)</f>
        <v/>
      </c>
      <c r="AF102" s="33"/>
      <c r="AG102" s="36"/>
      <c r="AH102" s="35"/>
      <c r="AI102" s="32" t="str">
        <f t="shared" ref="AI102:AI104" si="167">IF(AH102*15=0,"",AH102*15)</f>
        <v/>
      </c>
      <c r="AJ102" s="33"/>
      <c r="AK102" s="32" t="str">
        <f t="shared" ref="AK102:AK104" si="168">IF(AJ102*15=0,"",AJ102*15)</f>
        <v/>
      </c>
      <c r="AL102" s="33"/>
      <c r="AM102" s="36"/>
      <c r="AN102" s="35"/>
      <c r="AO102" s="32" t="str">
        <f t="shared" si="155"/>
        <v/>
      </c>
      <c r="AP102" s="33"/>
      <c r="AQ102" s="32" t="str">
        <f t="shared" si="156"/>
        <v/>
      </c>
      <c r="AR102" s="33"/>
      <c r="AS102" s="36"/>
      <c r="AT102" s="65"/>
      <c r="AU102" s="32" t="str">
        <f t="shared" ref="AU102:AU104" si="169">IF(AT102*15=0,"",AT102*15)</f>
        <v/>
      </c>
      <c r="AV102" s="62">
        <v>2</v>
      </c>
      <c r="AW102" s="32">
        <f t="shared" ref="AW102:AW104" si="170">IF(AV102*15=0,"",AV102*15)</f>
        <v>30</v>
      </c>
      <c r="AX102" s="33"/>
      <c r="AY102" s="36"/>
      <c r="AZ102" s="37" t="str">
        <f t="shared" ref="AZ102:AZ104" si="171">IF(D102+J102+P102+V102+AB102+AH102+AN102+AT102=0,"",D102+J102+P102+V102+AB102+AH102+AN102+AT102)</f>
        <v/>
      </c>
      <c r="BA102" s="32" t="str">
        <f t="shared" ref="BA102:BA104" si="172">IF((D102+J102+P102+V102+AB102+AH102+AN102+AT102)*15=0,"",(D102+J102+P102+V102+AB102+AH102+AN102+AT102)*15)</f>
        <v/>
      </c>
      <c r="BB102" s="38">
        <f t="shared" ref="BB102:BB104" si="173">IF(F102+L102+R102+X102+AD102+AJ102+AP102+AV102=0,"",F102+L102+R102+X102+AD102+AJ102+AP102+AV102)</f>
        <v>2</v>
      </c>
      <c r="BC102" s="32">
        <f t="shared" ref="BC102:BC104" si="174">IF((F102+L102+R102+X102+AD102+AJ102+AP102+AV102)*15=0,"",(F102+L102+R102+X102+AD102+AJ102+AP102+AV102)*15)</f>
        <v>30</v>
      </c>
      <c r="BD102" s="38" t="str">
        <f t="shared" ref="BD102:BD104" si="175">IF(H102+N102+T102+Z102+AF102+AL102+AR102+AX102=0,"",H102+N102+T102+Z102+AF102+AL102+AR102+AX102)</f>
        <v/>
      </c>
      <c r="BE102" s="39">
        <f t="shared" ref="BE102:BE104" si="176">IF((D102+J102+P102+V102+AB102+F102+L102+R102+X102+AD102+AH102+AN102+AT102+AF102+AP102+AV102)=0,"",(D102+J102+P102+V102+AB102+F102+L102+R102+X102+AD102+AH102+AN102+AT102+AJ102+AP102+AV102))</f>
        <v>2</v>
      </c>
      <c r="BF102" s="430"/>
      <c r="BG102" s="43"/>
    </row>
    <row r="103" spans="1:59" s="40" customFormat="1" ht="16.149999999999999" hidden="1" customHeight="1" x14ac:dyDescent="0.2">
      <c r="A103" s="41"/>
      <c r="B103" s="107" t="s">
        <v>29</v>
      </c>
      <c r="C103" s="30" t="s">
        <v>219</v>
      </c>
      <c r="D103" s="31"/>
      <c r="E103" s="32" t="str">
        <f t="shared" si="157"/>
        <v/>
      </c>
      <c r="F103" s="33"/>
      <c r="G103" s="32" t="str">
        <f t="shared" si="158"/>
        <v/>
      </c>
      <c r="H103" s="33"/>
      <c r="I103" s="34"/>
      <c r="J103" s="35"/>
      <c r="K103" s="32" t="str">
        <f t="shared" si="159"/>
        <v/>
      </c>
      <c r="L103" s="33"/>
      <c r="M103" s="32" t="str">
        <f t="shared" si="160"/>
        <v/>
      </c>
      <c r="N103" s="33"/>
      <c r="O103" s="34"/>
      <c r="P103" s="35"/>
      <c r="Q103" s="32" t="str">
        <f t="shared" si="161"/>
        <v/>
      </c>
      <c r="R103" s="33"/>
      <c r="S103" s="32" t="str">
        <f t="shared" si="162"/>
        <v/>
      </c>
      <c r="T103" s="33"/>
      <c r="U103" s="34"/>
      <c r="V103" s="35"/>
      <c r="W103" s="32" t="str">
        <f t="shared" si="163"/>
        <v/>
      </c>
      <c r="X103" s="33"/>
      <c r="Y103" s="32" t="str">
        <f t="shared" si="164"/>
        <v/>
      </c>
      <c r="Z103" s="33"/>
      <c r="AA103" s="34"/>
      <c r="AB103" s="35"/>
      <c r="AC103" s="32" t="str">
        <f t="shared" si="165"/>
        <v/>
      </c>
      <c r="AD103" s="33"/>
      <c r="AE103" s="32" t="str">
        <f t="shared" si="166"/>
        <v/>
      </c>
      <c r="AF103" s="33"/>
      <c r="AG103" s="36"/>
      <c r="AH103" s="35"/>
      <c r="AI103" s="32" t="str">
        <f t="shared" si="167"/>
        <v/>
      </c>
      <c r="AJ103" s="33"/>
      <c r="AK103" s="32" t="str">
        <f t="shared" si="168"/>
        <v/>
      </c>
      <c r="AL103" s="33"/>
      <c r="AM103" s="36"/>
      <c r="AN103" s="35"/>
      <c r="AO103" s="32" t="str">
        <f t="shared" si="155"/>
        <v/>
      </c>
      <c r="AP103" s="33"/>
      <c r="AQ103" s="32" t="str">
        <f t="shared" si="156"/>
        <v/>
      </c>
      <c r="AR103" s="33"/>
      <c r="AS103" s="36"/>
      <c r="AT103" s="35"/>
      <c r="AU103" s="32" t="str">
        <f t="shared" si="169"/>
        <v/>
      </c>
      <c r="AV103" s="33"/>
      <c r="AW103" s="32" t="str">
        <f t="shared" si="170"/>
        <v/>
      </c>
      <c r="AX103" s="33">
        <v>10</v>
      </c>
      <c r="AY103" s="36" t="s">
        <v>220</v>
      </c>
      <c r="AZ103" s="37" t="str">
        <f t="shared" si="171"/>
        <v/>
      </c>
      <c r="BA103" s="32" t="str">
        <f t="shared" si="172"/>
        <v/>
      </c>
      <c r="BB103" s="38" t="str">
        <f t="shared" si="173"/>
        <v/>
      </c>
      <c r="BC103" s="32" t="str">
        <f t="shared" si="174"/>
        <v/>
      </c>
      <c r="BD103" s="38">
        <f t="shared" si="175"/>
        <v>10</v>
      </c>
      <c r="BE103" s="39" t="str">
        <f t="shared" si="176"/>
        <v/>
      </c>
      <c r="BF103" s="430"/>
      <c r="BG103" s="43"/>
    </row>
    <row r="104" spans="1:59" s="40" customFormat="1" ht="16.149999999999999" hidden="1" customHeight="1" x14ac:dyDescent="0.2">
      <c r="A104" s="41"/>
      <c r="B104" s="107" t="s">
        <v>29</v>
      </c>
      <c r="C104" s="149" t="s">
        <v>221</v>
      </c>
      <c r="D104" s="150"/>
      <c r="E104" s="46" t="str">
        <f t="shared" si="157"/>
        <v/>
      </c>
      <c r="F104" s="47"/>
      <c r="G104" s="46" t="str">
        <f t="shared" si="158"/>
        <v/>
      </c>
      <c r="H104" s="47"/>
      <c r="I104" s="44"/>
      <c r="J104" s="45"/>
      <c r="K104" s="46" t="str">
        <f t="shared" si="159"/>
        <v/>
      </c>
      <c r="L104" s="47"/>
      <c r="M104" s="46" t="str">
        <f t="shared" si="160"/>
        <v/>
      </c>
      <c r="N104" s="47"/>
      <c r="O104" s="44"/>
      <c r="P104" s="45"/>
      <c r="Q104" s="46" t="str">
        <f t="shared" si="161"/>
        <v/>
      </c>
      <c r="R104" s="47"/>
      <c r="S104" s="46" t="str">
        <f t="shared" si="162"/>
        <v/>
      </c>
      <c r="T104" s="47"/>
      <c r="U104" s="44"/>
      <c r="V104" s="45"/>
      <c r="W104" s="46" t="str">
        <f t="shared" si="163"/>
        <v/>
      </c>
      <c r="X104" s="47"/>
      <c r="Y104" s="46" t="str">
        <f t="shared" si="164"/>
        <v/>
      </c>
      <c r="Z104" s="47"/>
      <c r="AA104" s="44"/>
      <c r="AB104" s="35"/>
      <c r="AC104" s="32" t="str">
        <f t="shared" si="165"/>
        <v/>
      </c>
      <c r="AD104" s="33"/>
      <c r="AE104" s="32" t="str">
        <f t="shared" si="166"/>
        <v/>
      </c>
      <c r="AF104" s="33"/>
      <c r="AG104" s="48"/>
      <c r="AH104" s="35"/>
      <c r="AI104" s="32" t="str">
        <f t="shared" si="167"/>
        <v/>
      </c>
      <c r="AJ104" s="33"/>
      <c r="AK104" s="32" t="str">
        <f t="shared" si="168"/>
        <v/>
      </c>
      <c r="AL104" s="33"/>
      <c r="AM104" s="48"/>
      <c r="AN104" s="35"/>
      <c r="AO104" s="32" t="str">
        <f t="shared" si="155"/>
        <v/>
      </c>
      <c r="AP104" s="33"/>
      <c r="AQ104" s="32" t="str">
        <f t="shared" si="156"/>
        <v/>
      </c>
      <c r="AR104" s="33"/>
      <c r="AS104" s="48"/>
      <c r="AT104" s="35"/>
      <c r="AU104" s="32" t="str">
        <f t="shared" si="169"/>
        <v/>
      </c>
      <c r="AV104" s="33"/>
      <c r="AW104" s="32" t="str">
        <f t="shared" si="170"/>
        <v/>
      </c>
      <c r="AX104" s="33"/>
      <c r="AY104" s="48" t="s">
        <v>220</v>
      </c>
      <c r="AZ104" s="37" t="str">
        <f t="shared" si="171"/>
        <v/>
      </c>
      <c r="BA104" s="32" t="str">
        <f t="shared" si="172"/>
        <v/>
      </c>
      <c r="BB104" s="38" t="str">
        <f t="shared" si="173"/>
        <v/>
      </c>
      <c r="BC104" s="32" t="str">
        <f t="shared" si="174"/>
        <v/>
      </c>
      <c r="BD104" s="38" t="str">
        <f t="shared" si="175"/>
        <v/>
      </c>
      <c r="BE104" s="49" t="str">
        <f t="shared" si="176"/>
        <v/>
      </c>
      <c r="BF104" s="430"/>
      <c r="BG104" s="43"/>
    </row>
    <row r="105" spans="1:59" s="317" customFormat="1" ht="16.149999999999999" hidden="1" customHeight="1" thickBot="1" x14ac:dyDescent="0.25">
      <c r="A105" s="720" t="s">
        <v>222</v>
      </c>
      <c r="B105" s="721"/>
      <c r="C105" s="722"/>
      <c r="D105" s="151" t="str">
        <f>IF(SUM(D86:D104)=0,"",SUM(D86:D104))</f>
        <v/>
      </c>
      <c r="E105" s="110" t="str">
        <f>IF(SUM(D86:D104)*15=0,"",SUM(D86:D104)*15)</f>
        <v/>
      </c>
      <c r="F105" s="110" t="str">
        <f>IF(SUM(F86:F104)=0,"",SUM(F86:F104))</f>
        <v/>
      </c>
      <c r="G105" s="110" t="str">
        <f>IF(SUM(F86:F104)*15=0,"",SUM(F86:F104)*15)</f>
        <v/>
      </c>
      <c r="H105" s="110" t="str">
        <f>IF(SUM(H86:H104)=0,"",SUM(H86:H104))</f>
        <v/>
      </c>
      <c r="I105" s="111" t="str">
        <f>IF(SUM(D86:D104)+SUM(F86:F104)=0,"",SUM(D86:D104)+SUM(F86:F104))</f>
        <v/>
      </c>
      <c r="J105" s="151" t="str">
        <f>IF(SUM(J86:J104)=0,"",SUM(J86:J104))</f>
        <v/>
      </c>
      <c r="K105" s="110" t="str">
        <f>IF(SUM(J86:J104)*15=0,"",SUM(J86:J104)*15)</f>
        <v/>
      </c>
      <c r="L105" s="110" t="str">
        <f>IF(SUM(L86:L104)=0,"",SUM(L86:L104))</f>
        <v/>
      </c>
      <c r="M105" s="110" t="str">
        <f>IF(SUM(L86:L104)*15=0,"",SUM(L86:L104)*15)</f>
        <v/>
      </c>
      <c r="N105" s="110" t="str">
        <f>IF(SUM(N86:N104)=0,"",SUM(N86:N104))</f>
        <v/>
      </c>
      <c r="O105" s="111" t="str">
        <f>IF(SUM(J86:J104)+SUM(L86:L104)=0,"",SUM(J86:J104)+SUM(L86:L104))</f>
        <v/>
      </c>
      <c r="P105" s="151" t="str">
        <f>IF(SUM(P86:P104)=0,"",SUM(P86:P104))</f>
        <v/>
      </c>
      <c r="Q105" s="110" t="str">
        <f>IF(SUM(P86:P104)*15=0,"",SUM(P86:P104)*15)</f>
        <v/>
      </c>
      <c r="R105" s="110" t="str">
        <f>IF(SUM(R86:R104)=0,"",SUM(R86:R104))</f>
        <v/>
      </c>
      <c r="S105" s="110" t="str">
        <f>IF(SUM(R86:R104)*15=0,"",SUM(R86:R104)*15)</f>
        <v/>
      </c>
      <c r="T105" s="110" t="str">
        <f>IF(SUM(T86:T104)=0,"",SUM(T86:T104))</f>
        <v/>
      </c>
      <c r="U105" s="111" t="str">
        <f>IF(SUM(P86:P104)+SUM(R86:R104)=0,"",SUM(P86:P104)+SUM(R86:R104))</f>
        <v/>
      </c>
      <c r="V105" s="151">
        <f>IF(SUM(V86:V104)=0,"",SUM(V86:V104))</f>
        <v>2</v>
      </c>
      <c r="W105" s="110">
        <f>IF(SUM(V86:V104)*15=0,"",SUM(V86:V104)*15)</f>
        <v>30</v>
      </c>
      <c r="X105" s="110" t="str">
        <f>IF(SUM(X86:X104)=0,"",SUM(X86:X104))</f>
        <v/>
      </c>
      <c r="Y105" s="110" t="str">
        <f>IF(SUM(X86:X104)*15=0,"",SUM(X86:X104)*15)</f>
        <v/>
      </c>
      <c r="Z105" s="110">
        <f>IF(SUM(Z86:Z104)=0,"",SUM(Z86:Z104))</f>
        <v>3</v>
      </c>
      <c r="AA105" s="351">
        <f>IF(SUM(V86:V104)+SUM(X86:X104)=0,"",SUM(V86:V104)+SUM(X86:X104))</f>
        <v>2</v>
      </c>
      <c r="AB105" s="151" t="str">
        <f>IF(SUM(AB86:AB104)=0,"",SUM(AB86:AB104))</f>
        <v/>
      </c>
      <c r="AC105" s="110" t="str">
        <f>IF(SUM(AB86:AB104)*15=0,"",SUM(AB86:AB104)*15)</f>
        <v/>
      </c>
      <c r="AD105" s="110">
        <f>IF(SUM(AD86:AD104)=0,"",SUM(AD86:AD104))</f>
        <v>9</v>
      </c>
      <c r="AE105" s="110">
        <f>IF(SUM(AD86:AD104)*15=0,"",SUM(AD86:AD104)*15)</f>
        <v>135</v>
      </c>
      <c r="AF105" s="112">
        <f>IF(SUM(AF86:AF104)=0,"",SUM(AF86:AF104))</f>
        <v>8</v>
      </c>
      <c r="AG105" s="351">
        <f>IF(SUM(AB86:AB104)+SUM(AD86:AD104)=0,"",SUM(AB86:AB104)+SUM(AD86:AD104))</f>
        <v>9</v>
      </c>
      <c r="AH105" s="151" t="str">
        <f>IF(SUM(AH86:AH104)=0,"",SUM(AH86:AH104))</f>
        <v/>
      </c>
      <c r="AI105" s="110" t="str">
        <f>IF(SUM(AH86:AH104)*15=0,"",SUM(AH86:AH104)*15)</f>
        <v/>
      </c>
      <c r="AJ105" s="110">
        <f>IF(SUM(AJ86:AJ104)=0,"",SUM(AJ86:AJ104))</f>
        <v>5</v>
      </c>
      <c r="AK105" s="110">
        <f>IF(SUM(AJ86:AJ104)*15=0,"",SUM(AJ86:AJ104)*15)</f>
        <v>75</v>
      </c>
      <c r="AL105" s="112">
        <f>IF(SUM(AL86:AL104)=0,"",SUM(AL86:AL104))</f>
        <v>6</v>
      </c>
      <c r="AM105" s="351">
        <f>IF(SUM(AH86:AH104)+SUM(AJ86:AJ104)=0,"",SUM(AH86:AH104)+SUM(AJ86:AJ104))</f>
        <v>5</v>
      </c>
      <c r="AN105" s="151">
        <f>IF(SUM(AN86:AN104)=0,"",SUM(AN86:AN104))</f>
        <v>10</v>
      </c>
      <c r="AO105" s="110">
        <f>IF(SUM(AN86:AN104)*15=0,"",SUM(AN86:AN104)*15)</f>
        <v>150</v>
      </c>
      <c r="AP105" s="110">
        <f>IF(SUM(AP86:AP104)=0,"",SUM(AP86:AP104))</f>
        <v>10</v>
      </c>
      <c r="AQ105" s="110">
        <f>SUM(AQ90:AQ104)</f>
        <v>150</v>
      </c>
      <c r="AR105" s="112">
        <f>IF(SUM(AR86:AR104)=0,"",SUM(AR86:AR104))</f>
        <v>23</v>
      </c>
      <c r="AS105" s="351">
        <f>IF(SUM(AN86:AN104)+SUM(AP86:AP104)=0,"",SUM(AN86:AN104)+SUM(AP86:AP104))</f>
        <v>20</v>
      </c>
      <c r="AT105" s="151">
        <f>IF(SUM(AT86:AT104)=0,"",SUM(AT86:AT104))</f>
        <v>4</v>
      </c>
      <c r="AU105" s="110">
        <f>IF(SUM(AT86:AT104)*15=0,"",SUM(AT86:AT104)*15)</f>
        <v>60</v>
      </c>
      <c r="AV105" s="110">
        <f>IF(SUM(AV86:AV104)=0,"",SUM(AV86:AV104))</f>
        <v>13</v>
      </c>
      <c r="AW105" s="110">
        <f>IF(SUM(AV86:AV104)*15=0,"",SUM(AV86:AV104)*15)</f>
        <v>195</v>
      </c>
      <c r="AX105" s="112">
        <f>IF(SUM(AX86:AX104)=0,"",SUM(AX86:AX104))</f>
        <v>26</v>
      </c>
      <c r="AY105" s="352">
        <f>IF(SUM(AT86:AT104)+SUM(AV86:AV104)=0,"",SUM(AT86:AT104)+SUM(AV86:AV104))</f>
        <v>17</v>
      </c>
      <c r="AZ105" s="152">
        <f>IF(SUM(AZ86:AZ104)=0,"",SUM(AZ86:AZ104))</f>
        <v>16</v>
      </c>
      <c r="BA105" s="114">
        <f>IF(SUM(AZ86:AZ104)*15=0,"",SUM(AZ86:AZ104)*15)</f>
        <v>240</v>
      </c>
      <c r="BB105" s="114">
        <f>IF(SUM(BB86:BB104)=0,"",SUM(BB86:BB104))</f>
        <v>37</v>
      </c>
      <c r="BC105" s="114">
        <f>IF(SUM(BB86:BB104)*15=0,"",SUM(BB86:BB104)*15)</f>
        <v>555</v>
      </c>
      <c r="BD105" s="115">
        <f>IF(SUM(BD86:BD104)=0,"",SUM(BD86:BD104))</f>
        <v>66</v>
      </c>
      <c r="BE105" s="353">
        <f>IF(SUM(AZ86:AZ104)+SUM(BB86:BB104)=0,"",SUM(AZ86:AZ104)+SUM(BB86:BB104))</f>
        <v>53</v>
      </c>
      <c r="BF105" s="428"/>
      <c r="BG105" s="24"/>
    </row>
    <row r="106" spans="1:59" s="317" customFormat="1" ht="16.149999999999999" hidden="1" customHeight="1" thickBot="1" x14ac:dyDescent="0.25">
      <c r="A106" s="723" t="s">
        <v>146</v>
      </c>
      <c r="B106" s="724"/>
      <c r="C106" s="725"/>
      <c r="D106" s="153">
        <f>SUM(D105)</f>
        <v>0</v>
      </c>
      <c r="E106" s="154">
        <f t="shared" ref="E106:BE106" si="177">SUM(E105)</f>
        <v>0</v>
      </c>
      <c r="F106" s="154">
        <f t="shared" si="177"/>
        <v>0</v>
      </c>
      <c r="G106" s="154">
        <f t="shared" si="177"/>
        <v>0</v>
      </c>
      <c r="H106" s="154">
        <f t="shared" si="177"/>
        <v>0</v>
      </c>
      <c r="I106" s="155">
        <f t="shared" si="177"/>
        <v>0</v>
      </c>
      <c r="J106" s="156">
        <f t="shared" si="177"/>
        <v>0</v>
      </c>
      <c r="K106" s="154">
        <f t="shared" si="177"/>
        <v>0</v>
      </c>
      <c r="L106" s="154">
        <f t="shared" si="177"/>
        <v>0</v>
      </c>
      <c r="M106" s="154">
        <f t="shared" si="177"/>
        <v>0</v>
      </c>
      <c r="N106" s="154">
        <f t="shared" si="177"/>
        <v>0</v>
      </c>
      <c r="O106" s="155">
        <f t="shared" si="177"/>
        <v>0</v>
      </c>
      <c r="P106" s="156">
        <f t="shared" si="177"/>
        <v>0</v>
      </c>
      <c r="Q106" s="154">
        <f t="shared" si="177"/>
        <v>0</v>
      </c>
      <c r="R106" s="154">
        <f t="shared" si="177"/>
        <v>0</v>
      </c>
      <c r="S106" s="154">
        <f t="shared" si="177"/>
        <v>0</v>
      </c>
      <c r="T106" s="155">
        <f t="shared" si="177"/>
        <v>0</v>
      </c>
      <c r="U106" s="156">
        <f t="shared" si="177"/>
        <v>0</v>
      </c>
      <c r="V106" s="154">
        <f t="shared" si="177"/>
        <v>2</v>
      </c>
      <c r="W106" s="154">
        <f t="shared" si="177"/>
        <v>30</v>
      </c>
      <c r="X106" s="154">
        <f t="shared" si="177"/>
        <v>0</v>
      </c>
      <c r="Y106" s="154">
        <f t="shared" si="177"/>
        <v>0</v>
      </c>
      <c r="Z106" s="154">
        <f t="shared" si="177"/>
        <v>3</v>
      </c>
      <c r="AA106" s="155">
        <f t="shared" si="177"/>
        <v>2</v>
      </c>
      <c r="AB106" s="157">
        <f t="shared" si="177"/>
        <v>0</v>
      </c>
      <c r="AC106" s="157">
        <f t="shared" si="177"/>
        <v>0</v>
      </c>
      <c r="AD106" s="157">
        <f t="shared" si="177"/>
        <v>9</v>
      </c>
      <c r="AE106" s="157">
        <f t="shared" si="177"/>
        <v>135</v>
      </c>
      <c r="AF106" s="157">
        <f t="shared" si="177"/>
        <v>8</v>
      </c>
      <c r="AG106" s="157">
        <f t="shared" si="177"/>
        <v>9</v>
      </c>
      <c r="AH106" s="157">
        <f t="shared" si="177"/>
        <v>0</v>
      </c>
      <c r="AI106" s="157">
        <f t="shared" si="177"/>
        <v>0</v>
      </c>
      <c r="AJ106" s="157">
        <f t="shared" si="177"/>
        <v>5</v>
      </c>
      <c r="AK106" s="157">
        <f t="shared" si="177"/>
        <v>75</v>
      </c>
      <c r="AL106" s="157">
        <f t="shared" si="177"/>
        <v>6</v>
      </c>
      <c r="AM106" s="157">
        <f t="shared" si="177"/>
        <v>5</v>
      </c>
      <c r="AN106" s="157">
        <f t="shared" si="177"/>
        <v>10</v>
      </c>
      <c r="AO106" s="157">
        <f t="shared" si="177"/>
        <v>150</v>
      </c>
      <c r="AP106" s="157">
        <f t="shared" si="177"/>
        <v>10</v>
      </c>
      <c r="AQ106" s="157">
        <f t="shared" si="177"/>
        <v>150</v>
      </c>
      <c r="AR106" s="157">
        <f t="shared" si="177"/>
        <v>23</v>
      </c>
      <c r="AS106" s="157">
        <f t="shared" si="177"/>
        <v>20</v>
      </c>
      <c r="AT106" s="157">
        <f t="shared" si="177"/>
        <v>4</v>
      </c>
      <c r="AU106" s="157">
        <f t="shared" si="177"/>
        <v>60</v>
      </c>
      <c r="AV106" s="157">
        <f t="shared" si="177"/>
        <v>13</v>
      </c>
      <c r="AW106" s="157">
        <f t="shared" si="177"/>
        <v>195</v>
      </c>
      <c r="AX106" s="157">
        <f t="shared" si="177"/>
        <v>26</v>
      </c>
      <c r="AY106" s="158">
        <f t="shared" si="177"/>
        <v>17</v>
      </c>
      <c r="AZ106" s="159">
        <f t="shared" si="177"/>
        <v>16</v>
      </c>
      <c r="BA106" s="160">
        <f t="shared" si="177"/>
        <v>240</v>
      </c>
      <c r="BB106" s="160">
        <f t="shared" si="177"/>
        <v>37</v>
      </c>
      <c r="BC106" s="160">
        <f t="shared" si="177"/>
        <v>555</v>
      </c>
      <c r="BD106" s="160">
        <f t="shared" si="177"/>
        <v>66</v>
      </c>
      <c r="BE106" s="161">
        <f t="shared" si="177"/>
        <v>53</v>
      </c>
      <c r="BF106" s="428"/>
      <c r="BG106" s="24"/>
    </row>
    <row r="107" spans="1:59" s="318" customFormat="1" ht="16.149999999999999" hidden="1" customHeight="1" thickBot="1" x14ac:dyDescent="0.25">
      <c r="A107" s="707" t="s">
        <v>223</v>
      </c>
      <c r="B107" s="708"/>
      <c r="C107" s="709"/>
      <c r="D107" s="467">
        <f t="shared" ref="D107:AI107" si="178">IF((D106+D84+D57)=0,"",(D106+D84+D57))</f>
        <v>16</v>
      </c>
      <c r="E107" s="468">
        <f t="shared" si="178"/>
        <v>212</v>
      </c>
      <c r="F107" s="468">
        <f t="shared" si="178"/>
        <v>21</v>
      </c>
      <c r="G107" s="468">
        <f t="shared" si="178"/>
        <v>262</v>
      </c>
      <c r="H107" s="469">
        <f t="shared" si="178"/>
        <v>30</v>
      </c>
      <c r="I107" s="470">
        <f t="shared" si="178"/>
        <v>37</v>
      </c>
      <c r="J107" s="470">
        <f t="shared" si="178"/>
        <v>20</v>
      </c>
      <c r="K107" s="468">
        <f t="shared" si="178"/>
        <v>300</v>
      </c>
      <c r="L107" s="468">
        <f t="shared" si="178"/>
        <v>4</v>
      </c>
      <c r="M107" s="468">
        <f t="shared" si="178"/>
        <v>60</v>
      </c>
      <c r="N107" s="469">
        <f t="shared" si="178"/>
        <v>30</v>
      </c>
      <c r="O107" s="470">
        <f t="shared" si="178"/>
        <v>24</v>
      </c>
      <c r="P107" s="470">
        <f t="shared" si="178"/>
        <v>18</v>
      </c>
      <c r="Q107" s="468">
        <f t="shared" si="178"/>
        <v>270</v>
      </c>
      <c r="R107" s="468">
        <f t="shared" si="178"/>
        <v>4</v>
      </c>
      <c r="S107" s="468">
        <f t="shared" si="178"/>
        <v>90</v>
      </c>
      <c r="T107" s="469">
        <f t="shared" si="178"/>
        <v>30</v>
      </c>
      <c r="U107" s="470">
        <f t="shared" si="178"/>
        <v>24</v>
      </c>
      <c r="V107" s="470">
        <f t="shared" si="178"/>
        <v>16</v>
      </c>
      <c r="W107" s="468">
        <f t="shared" si="178"/>
        <v>240</v>
      </c>
      <c r="X107" s="468">
        <f t="shared" si="178"/>
        <v>6</v>
      </c>
      <c r="Y107" s="468">
        <f t="shared" si="178"/>
        <v>90</v>
      </c>
      <c r="Z107" s="469">
        <f t="shared" si="178"/>
        <v>30</v>
      </c>
      <c r="AA107" s="470">
        <f t="shared" si="178"/>
        <v>22</v>
      </c>
      <c r="AB107" s="470">
        <f t="shared" si="178"/>
        <v>13</v>
      </c>
      <c r="AC107" s="468">
        <f t="shared" si="178"/>
        <v>195</v>
      </c>
      <c r="AD107" s="468">
        <f t="shared" si="178"/>
        <v>11</v>
      </c>
      <c r="AE107" s="468">
        <f t="shared" si="178"/>
        <v>165</v>
      </c>
      <c r="AF107" s="469">
        <f t="shared" si="178"/>
        <v>30</v>
      </c>
      <c r="AG107" s="470">
        <f t="shared" si="178"/>
        <v>24</v>
      </c>
      <c r="AH107" s="470">
        <f t="shared" si="178"/>
        <v>9</v>
      </c>
      <c r="AI107" s="468">
        <f t="shared" si="178"/>
        <v>135</v>
      </c>
      <c r="AJ107" s="468">
        <f t="shared" ref="AJ107:BE107" si="179">IF((AJ106+AJ84+AJ57)=0,"",(AJ106+AJ84+AJ57))</f>
        <v>10</v>
      </c>
      <c r="AK107" s="468">
        <f t="shared" si="179"/>
        <v>150</v>
      </c>
      <c r="AL107" s="469">
        <f t="shared" si="179"/>
        <v>30</v>
      </c>
      <c r="AM107" s="470">
        <f t="shared" si="179"/>
        <v>19</v>
      </c>
      <c r="AN107" s="470">
        <f t="shared" si="179"/>
        <v>13</v>
      </c>
      <c r="AO107" s="468">
        <f t="shared" si="179"/>
        <v>195</v>
      </c>
      <c r="AP107" s="468">
        <f t="shared" si="179"/>
        <v>12</v>
      </c>
      <c r="AQ107" s="468">
        <f t="shared" si="179"/>
        <v>180</v>
      </c>
      <c r="AR107" s="469">
        <f t="shared" si="179"/>
        <v>30</v>
      </c>
      <c r="AS107" s="470">
        <f t="shared" si="179"/>
        <v>25</v>
      </c>
      <c r="AT107" s="470">
        <f t="shared" si="179"/>
        <v>5</v>
      </c>
      <c r="AU107" s="468">
        <f t="shared" si="179"/>
        <v>75</v>
      </c>
      <c r="AV107" s="468">
        <f t="shared" si="179"/>
        <v>13</v>
      </c>
      <c r="AW107" s="468">
        <f t="shared" si="179"/>
        <v>195</v>
      </c>
      <c r="AX107" s="469">
        <f t="shared" si="179"/>
        <v>30</v>
      </c>
      <c r="AY107" s="471">
        <f t="shared" si="179"/>
        <v>18</v>
      </c>
      <c r="AZ107" s="472">
        <f t="shared" si="179"/>
        <v>110</v>
      </c>
      <c r="BA107" s="473">
        <f t="shared" si="179"/>
        <v>1650</v>
      </c>
      <c r="BB107" s="473">
        <f t="shared" si="179"/>
        <v>83</v>
      </c>
      <c r="BC107" s="473">
        <f t="shared" si="179"/>
        <v>1245</v>
      </c>
      <c r="BD107" s="473">
        <f t="shared" si="179"/>
        <v>240</v>
      </c>
      <c r="BE107" s="474">
        <f t="shared" si="179"/>
        <v>193</v>
      </c>
      <c r="BF107" s="428"/>
      <c r="BG107" s="24"/>
    </row>
    <row r="108" spans="1:59" s="174" customFormat="1" ht="16.149999999999999" hidden="1" customHeight="1" x14ac:dyDescent="0.2">
      <c r="A108" s="710" t="s">
        <v>146</v>
      </c>
      <c r="B108" s="711"/>
      <c r="C108" s="712"/>
      <c r="D108" s="169">
        <f>SUM(D107)</f>
        <v>16</v>
      </c>
      <c r="E108" s="170">
        <f t="shared" ref="E108:BE108" si="180">SUM(E107)</f>
        <v>212</v>
      </c>
      <c r="F108" s="170">
        <f t="shared" si="180"/>
        <v>21</v>
      </c>
      <c r="G108" s="170">
        <f t="shared" si="180"/>
        <v>262</v>
      </c>
      <c r="H108" s="170">
        <f t="shared" si="180"/>
        <v>30</v>
      </c>
      <c r="I108" s="171">
        <f t="shared" si="180"/>
        <v>37</v>
      </c>
      <c r="J108" s="169">
        <f t="shared" si="180"/>
        <v>20</v>
      </c>
      <c r="K108" s="170">
        <f t="shared" si="180"/>
        <v>300</v>
      </c>
      <c r="L108" s="170">
        <f t="shared" si="180"/>
        <v>4</v>
      </c>
      <c r="M108" s="170">
        <f t="shared" si="180"/>
        <v>60</v>
      </c>
      <c r="N108" s="170">
        <f t="shared" si="180"/>
        <v>30</v>
      </c>
      <c r="O108" s="171">
        <f t="shared" si="180"/>
        <v>24</v>
      </c>
      <c r="P108" s="169">
        <f t="shared" si="180"/>
        <v>18</v>
      </c>
      <c r="Q108" s="170">
        <f t="shared" si="180"/>
        <v>270</v>
      </c>
      <c r="R108" s="170">
        <f t="shared" si="180"/>
        <v>4</v>
      </c>
      <c r="S108" s="170">
        <f t="shared" si="180"/>
        <v>90</v>
      </c>
      <c r="T108" s="170">
        <f t="shared" si="180"/>
        <v>30</v>
      </c>
      <c r="U108" s="171">
        <f t="shared" si="180"/>
        <v>24</v>
      </c>
      <c r="V108" s="169">
        <f t="shared" si="180"/>
        <v>16</v>
      </c>
      <c r="W108" s="170">
        <f t="shared" si="180"/>
        <v>240</v>
      </c>
      <c r="X108" s="170">
        <f t="shared" si="180"/>
        <v>6</v>
      </c>
      <c r="Y108" s="170">
        <f t="shared" si="180"/>
        <v>90</v>
      </c>
      <c r="Z108" s="170">
        <f t="shared" si="180"/>
        <v>30</v>
      </c>
      <c r="AA108" s="171">
        <f t="shared" si="180"/>
        <v>22</v>
      </c>
      <c r="AB108" s="169">
        <f t="shared" si="180"/>
        <v>13</v>
      </c>
      <c r="AC108" s="170">
        <f t="shared" si="180"/>
        <v>195</v>
      </c>
      <c r="AD108" s="170">
        <f t="shared" si="180"/>
        <v>11</v>
      </c>
      <c r="AE108" s="170">
        <f t="shared" si="180"/>
        <v>165</v>
      </c>
      <c r="AF108" s="170">
        <f t="shared" si="180"/>
        <v>30</v>
      </c>
      <c r="AG108" s="171">
        <f t="shared" si="180"/>
        <v>24</v>
      </c>
      <c r="AH108" s="169">
        <f t="shared" si="180"/>
        <v>9</v>
      </c>
      <c r="AI108" s="170">
        <f t="shared" si="180"/>
        <v>135</v>
      </c>
      <c r="AJ108" s="170">
        <f t="shared" si="180"/>
        <v>10</v>
      </c>
      <c r="AK108" s="170">
        <f t="shared" si="180"/>
        <v>150</v>
      </c>
      <c r="AL108" s="170">
        <f t="shared" si="180"/>
        <v>30</v>
      </c>
      <c r="AM108" s="171">
        <f t="shared" si="180"/>
        <v>19</v>
      </c>
      <c r="AN108" s="169">
        <f t="shared" si="180"/>
        <v>13</v>
      </c>
      <c r="AO108" s="170">
        <f t="shared" si="180"/>
        <v>195</v>
      </c>
      <c r="AP108" s="170">
        <f t="shared" si="180"/>
        <v>12</v>
      </c>
      <c r="AQ108" s="170">
        <f t="shared" si="180"/>
        <v>180</v>
      </c>
      <c r="AR108" s="170">
        <f t="shared" si="180"/>
        <v>30</v>
      </c>
      <c r="AS108" s="171">
        <f t="shared" si="180"/>
        <v>25</v>
      </c>
      <c r="AT108" s="169">
        <f t="shared" si="180"/>
        <v>5</v>
      </c>
      <c r="AU108" s="170">
        <f t="shared" si="180"/>
        <v>75</v>
      </c>
      <c r="AV108" s="170">
        <f t="shared" si="180"/>
        <v>13</v>
      </c>
      <c r="AW108" s="170">
        <f t="shared" si="180"/>
        <v>195</v>
      </c>
      <c r="AX108" s="170">
        <f t="shared" si="180"/>
        <v>30</v>
      </c>
      <c r="AY108" s="172">
        <f t="shared" si="180"/>
        <v>18</v>
      </c>
      <c r="AZ108" s="169">
        <f t="shared" si="180"/>
        <v>110</v>
      </c>
      <c r="BA108" s="170">
        <f t="shared" si="180"/>
        <v>1650</v>
      </c>
      <c r="BB108" s="170">
        <f t="shared" si="180"/>
        <v>83</v>
      </c>
      <c r="BC108" s="170">
        <f t="shared" si="180"/>
        <v>1245</v>
      </c>
      <c r="BD108" s="170">
        <f t="shared" si="180"/>
        <v>240</v>
      </c>
      <c r="BE108" s="170">
        <f t="shared" si="180"/>
        <v>193</v>
      </c>
      <c r="BF108" s="442"/>
      <c r="BG108" s="173"/>
    </row>
    <row r="109" spans="1:59" s="216" customFormat="1" ht="16.149999999999999" customHeight="1" thickBot="1" x14ac:dyDescent="0.25">
      <c r="A109" s="175"/>
      <c r="B109" s="176"/>
      <c r="C109" s="177"/>
      <c r="D109" s="698">
        <f>SUM(E107,G107)</f>
        <v>474</v>
      </c>
      <c r="E109" s="699"/>
      <c r="F109" s="699"/>
      <c r="G109" s="699"/>
      <c r="H109" s="699"/>
      <c r="I109" s="700"/>
      <c r="J109" s="698">
        <f>SUM(K107,M107)</f>
        <v>360</v>
      </c>
      <c r="K109" s="699"/>
      <c r="L109" s="699"/>
      <c r="M109" s="699"/>
      <c r="N109" s="699"/>
      <c r="O109" s="700"/>
      <c r="P109" s="698">
        <f>SUM(Q107,S107)</f>
        <v>360</v>
      </c>
      <c r="Q109" s="699"/>
      <c r="R109" s="699"/>
      <c r="S109" s="699"/>
      <c r="T109" s="699"/>
      <c r="U109" s="700"/>
      <c r="V109" s="698">
        <f>SUM(W107,Y107)</f>
        <v>330</v>
      </c>
      <c r="W109" s="699"/>
      <c r="X109" s="699"/>
      <c r="Y109" s="699"/>
      <c r="Z109" s="699"/>
      <c r="AA109" s="700"/>
      <c r="AB109" s="698">
        <f>SUM(AC107,AE107)</f>
        <v>360</v>
      </c>
      <c r="AC109" s="699"/>
      <c r="AD109" s="699"/>
      <c r="AE109" s="699"/>
      <c r="AF109" s="699"/>
      <c r="AG109" s="700"/>
      <c r="AH109" s="698">
        <f>SUM(AI107,AK107)</f>
        <v>285</v>
      </c>
      <c r="AI109" s="699"/>
      <c r="AJ109" s="699"/>
      <c r="AK109" s="699"/>
      <c r="AL109" s="699"/>
      <c r="AM109" s="700"/>
      <c r="AN109" s="698">
        <f>SUM(AO107,AQ107)</f>
        <v>375</v>
      </c>
      <c r="AO109" s="699"/>
      <c r="AP109" s="699"/>
      <c r="AQ109" s="699"/>
      <c r="AR109" s="699"/>
      <c r="AS109" s="700"/>
      <c r="AT109" s="698">
        <f>SUM(AU107,AW107)</f>
        <v>270</v>
      </c>
      <c r="AU109" s="699"/>
      <c r="AV109" s="699"/>
      <c r="AW109" s="699"/>
      <c r="AX109" s="699"/>
      <c r="AY109" s="701"/>
      <c r="AZ109" s="178"/>
      <c r="BA109" s="179">
        <f>D109+J109+P109+V109+AB109+AH109+AN109+AT109</f>
        <v>2814</v>
      </c>
      <c r="BB109" s="179"/>
      <c r="BC109" s="179"/>
      <c r="BD109" s="179">
        <f>BA107+BC107</f>
        <v>2895</v>
      </c>
      <c r="BE109" s="180"/>
      <c r="BF109" s="443"/>
      <c r="BG109" s="181"/>
    </row>
    <row r="110" spans="1:59" s="309" customFormat="1" ht="16.149999999999999" customHeight="1" x14ac:dyDescent="0.2">
      <c r="A110" s="319" t="s">
        <v>13</v>
      </c>
      <c r="B110" s="320"/>
      <c r="C110" s="321" t="s">
        <v>224</v>
      </c>
      <c r="D110" s="702"/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182"/>
      <c r="AZ110" s="183"/>
      <c r="BA110" s="183"/>
      <c r="BB110" s="183"/>
      <c r="BC110" s="183"/>
      <c r="BD110" s="183"/>
      <c r="BE110" s="184"/>
      <c r="BF110" s="428"/>
      <c r="BG110" s="24"/>
    </row>
    <row r="111" spans="1:59" s="309" customFormat="1" ht="16.149999999999999" customHeight="1" x14ac:dyDescent="0.2">
      <c r="A111" s="41"/>
      <c r="B111" s="322" t="s">
        <v>225</v>
      </c>
      <c r="C111" s="335" t="s">
        <v>226</v>
      </c>
      <c r="D111" s="185"/>
      <c r="E111" s="186" t="str">
        <f t="shared" ref="E111:E122" si="181">IF(D111*15=0,"",D111*15)</f>
        <v/>
      </c>
      <c r="F111" s="187"/>
      <c r="G111" s="186" t="str">
        <f t="shared" ref="G111:G122" si="182">IF(F111*15=0,"",F111*15)</f>
        <v/>
      </c>
      <c r="H111" s="188"/>
      <c r="I111" s="189"/>
      <c r="J111" s="190">
        <v>4</v>
      </c>
      <c r="K111" s="186">
        <f t="shared" ref="K111:K122" si="183">IF(J111*15=0,"",J111*15)</f>
        <v>60</v>
      </c>
      <c r="L111" s="187"/>
      <c r="M111" s="186" t="str">
        <f t="shared" ref="M111:M122" si="184">IF(L111*15=0,"",L111*15)</f>
        <v/>
      </c>
      <c r="N111" s="188"/>
      <c r="O111" s="189" t="s">
        <v>428</v>
      </c>
      <c r="P111" s="190">
        <v>4</v>
      </c>
      <c r="Q111" s="186">
        <f t="shared" ref="Q111:Q122" si="185">IF(P111*15=0,"",P111*15)</f>
        <v>60</v>
      </c>
      <c r="R111" s="187"/>
      <c r="S111" s="186" t="str">
        <f t="shared" ref="S111:S122" si="186">IF(R111*15=0,"",R111*15)</f>
        <v/>
      </c>
      <c r="T111" s="188"/>
      <c r="U111" s="189" t="s">
        <v>428</v>
      </c>
      <c r="V111" s="190">
        <v>4</v>
      </c>
      <c r="W111" s="186">
        <f t="shared" ref="W111:W122" si="187">IF(V111*15=0,"",V111*15)</f>
        <v>60</v>
      </c>
      <c r="X111" s="187"/>
      <c r="Y111" s="186" t="str">
        <f t="shared" ref="Y111:Y122" si="188">IF(X111*15=0,"",X111*15)</f>
        <v/>
      </c>
      <c r="Z111" s="188"/>
      <c r="AA111" s="189" t="s">
        <v>428</v>
      </c>
      <c r="AB111" s="190"/>
      <c r="AC111" s="186" t="str">
        <f t="shared" ref="AC111:AC122" si="189">IF(AB111*15=0,"",AB111*15)</f>
        <v/>
      </c>
      <c r="AD111" s="187"/>
      <c r="AE111" s="186" t="str">
        <f t="shared" ref="AE111:AE122" si="190">IF(AD111*15=0,"",AD111*15)</f>
        <v/>
      </c>
      <c r="AF111" s="188"/>
      <c r="AG111" s="191"/>
      <c r="AH111" s="190"/>
      <c r="AI111" s="186" t="str">
        <f t="shared" ref="AI111:AI122" si="191">IF(AH111*15=0,"",AH111*15)</f>
        <v/>
      </c>
      <c r="AJ111" s="187"/>
      <c r="AK111" s="186" t="str">
        <f t="shared" ref="AK111:AK122" si="192">IF(AJ111*15=0,"",AJ111*15)</f>
        <v/>
      </c>
      <c r="AL111" s="188"/>
      <c r="AM111" s="191"/>
      <c r="AN111" s="190"/>
      <c r="AO111" s="186" t="str">
        <f t="shared" ref="AO111:AO122" si="193">IF(AN111*15=0,"",AN111*15)</f>
        <v/>
      </c>
      <c r="AP111" s="187"/>
      <c r="AQ111" s="186" t="str">
        <f t="shared" ref="AQ111:AQ119" si="194">IF(AP111*15=0,"",AP111*15)</f>
        <v/>
      </c>
      <c r="AR111" s="188"/>
      <c r="AS111" s="191"/>
      <c r="AT111" s="190"/>
      <c r="AU111" s="186" t="str">
        <f t="shared" ref="AU111:AU122" si="195">IF(AT111*15=0,"",AT111*15)</f>
        <v/>
      </c>
      <c r="AV111" s="187"/>
      <c r="AW111" s="186" t="str">
        <f t="shared" ref="AW111:AW123" si="196">IF(AV111*15=0,"",AV111*15)</f>
        <v/>
      </c>
      <c r="AX111" s="188"/>
      <c r="AY111" s="191"/>
      <c r="AZ111" s="192">
        <f t="shared" ref="AZ111:AZ122" si="197">IF(D111+J111+P111+V111+AB111+AH111+AN111+AT111=0,"",D111+J111+P111+V111+AB111+AH111+AN111+AT111)</f>
        <v>12</v>
      </c>
      <c r="BA111" s="186">
        <f t="shared" ref="BA111:BA122" si="198">IF((D111+J111+P111+V111+AB111+AH111+AN111+AT111)*15=0,"",(D111+J111+P111+V111+AB111+AH111+AN111+AT111)*15)</f>
        <v>180</v>
      </c>
      <c r="BB111" s="193" t="str">
        <f t="shared" ref="BB111:BB122" si="199">IF(F111+L111+R111+X111+AD111+AJ111+AP111+AV111=0,"",F111+L111+R111+X111+AD111+AJ111+AP111+AV111)</f>
        <v/>
      </c>
      <c r="BC111" s="186" t="str">
        <f t="shared" ref="BC111:BC122" si="200">IF((F111+L111+R111+X111+AD111+AJ111+AP111+AV111)*15=0,"",(F111+L111+R111+X111+AD111+AJ111+AP111+AV111)*15)</f>
        <v/>
      </c>
      <c r="BD111" s="193"/>
      <c r="BE111" s="194">
        <f>IF((D111+J111+P111+V111+AB111+F111+L111+R111+X111+AD111+AH111+AN111+AT111+AJ111+AP111+AV111)=0,"",(D111+J111+P111+V111+AB111+F111+L111+R111+X111+AD111+AH111+AN111+AT111+AJ111+AP111+AV111))</f>
        <v>12</v>
      </c>
      <c r="BF111" s="428"/>
      <c r="BG111" s="24"/>
    </row>
    <row r="112" spans="1:59" s="11" customFormat="1" ht="16.149999999999999" customHeight="1" x14ac:dyDescent="0.3">
      <c r="A112" s="5" t="s">
        <v>273</v>
      </c>
      <c r="B112" s="337" t="s">
        <v>225</v>
      </c>
      <c r="C112" s="335" t="s">
        <v>274</v>
      </c>
      <c r="D112" s="251"/>
      <c r="E112" s="8"/>
      <c r="F112" s="7"/>
      <c r="G112" s="8"/>
      <c r="H112" s="338"/>
      <c r="I112" s="252"/>
      <c r="J112" s="6"/>
      <c r="K112" s="8">
        <v>8</v>
      </c>
      <c r="L112" s="7"/>
      <c r="M112" s="8">
        <v>5</v>
      </c>
      <c r="N112" s="338"/>
      <c r="O112" s="252" t="s">
        <v>43</v>
      </c>
      <c r="P112" s="6"/>
      <c r="Q112" s="8"/>
      <c r="R112" s="7"/>
      <c r="S112" s="8"/>
      <c r="T112" s="338"/>
      <c r="U112" s="252"/>
      <c r="V112" s="6"/>
      <c r="W112" s="8"/>
      <c r="X112" s="7"/>
      <c r="Y112" s="8"/>
      <c r="Z112" s="338"/>
      <c r="AA112" s="252"/>
      <c r="AB112" s="6"/>
      <c r="AC112" s="186" t="str">
        <f t="shared" si="189"/>
        <v/>
      </c>
      <c r="AD112" s="7"/>
      <c r="AE112" s="186" t="str">
        <f t="shared" si="190"/>
        <v/>
      </c>
      <c r="AF112" s="188"/>
      <c r="AG112" s="244"/>
      <c r="AH112" s="190"/>
      <c r="AI112" s="186" t="str">
        <f t="shared" si="191"/>
        <v/>
      </c>
      <c r="AJ112" s="187"/>
      <c r="AK112" s="186" t="str">
        <f t="shared" si="192"/>
        <v/>
      </c>
      <c r="AL112" s="188"/>
      <c r="AM112" s="244"/>
      <c r="AN112" s="6"/>
      <c r="AO112" s="186" t="str">
        <f t="shared" si="193"/>
        <v/>
      </c>
      <c r="AP112" s="187"/>
      <c r="AQ112" s="186" t="str">
        <f t="shared" si="194"/>
        <v/>
      </c>
      <c r="AR112" s="188"/>
      <c r="AS112" s="244"/>
      <c r="AT112" s="6"/>
      <c r="AU112" s="186" t="str">
        <f t="shared" si="195"/>
        <v/>
      </c>
      <c r="AV112" s="187"/>
      <c r="AW112" s="186" t="str">
        <f t="shared" si="196"/>
        <v/>
      </c>
      <c r="AX112" s="188"/>
      <c r="AY112" s="244"/>
      <c r="AZ112" s="192" t="str">
        <f t="shared" si="197"/>
        <v/>
      </c>
      <c r="BA112" s="186">
        <v>8</v>
      </c>
      <c r="BB112" s="193" t="str">
        <f t="shared" si="199"/>
        <v/>
      </c>
      <c r="BC112" s="186">
        <v>5</v>
      </c>
      <c r="BD112" s="193"/>
      <c r="BE112" s="194" t="str">
        <f>IF((D112+J112+P112+V112+AB112+F112+L112+R112+X112+AD112+AH112+AN112+AT112+AJ112+AP112+AV112)=0,"",(D112+J112+P112+V112+AB112+F112+L112+R112+X112+AD112+AH112+AN112+AT112+AJ112+AP112+AV112))</f>
        <v/>
      </c>
      <c r="BF112" s="444"/>
      <c r="BG112" s="339"/>
    </row>
    <row r="113" spans="1:59" s="309" customFormat="1" ht="16.149999999999999" customHeight="1" x14ac:dyDescent="0.2">
      <c r="A113" s="5" t="s">
        <v>415</v>
      </c>
      <c r="B113" s="322" t="s">
        <v>225</v>
      </c>
      <c r="C113" s="335" t="s">
        <v>227</v>
      </c>
      <c r="D113" s="185"/>
      <c r="E113" s="186" t="str">
        <f t="shared" si="181"/>
        <v/>
      </c>
      <c r="F113" s="187"/>
      <c r="G113" s="186" t="str">
        <f t="shared" si="182"/>
        <v/>
      </c>
      <c r="H113" s="188"/>
      <c r="I113" s="189"/>
      <c r="J113" s="190"/>
      <c r="K113" s="186" t="str">
        <f t="shared" si="183"/>
        <v/>
      </c>
      <c r="L113" s="187"/>
      <c r="M113" s="186" t="str">
        <f t="shared" si="184"/>
        <v/>
      </c>
      <c r="N113" s="188"/>
      <c r="O113" s="189"/>
      <c r="P113" s="190"/>
      <c r="Q113" s="186" t="str">
        <f t="shared" si="185"/>
        <v/>
      </c>
      <c r="R113" s="187"/>
      <c r="S113" s="186" t="str">
        <f t="shared" si="186"/>
        <v/>
      </c>
      <c r="T113" s="188"/>
      <c r="U113" s="189"/>
      <c r="V113" s="190"/>
      <c r="W113" s="186" t="str">
        <f t="shared" si="187"/>
        <v/>
      </c>
      <c r="X113" s="187"/>
      <c r="Y113" s="186" t="str">
        <f t="shared" si="188"/>
        <v/>
      </c>
      <c r="Z113" s="188"/>
      <c r="AA113" s="189"/>
      <c r="AB113" s="190">
        <v>1</v>
      </c>
      <c r="AC113" s="186">
        <f t="shared" si="189"/>
        <v>15</v>
      </c>
      <c r="AD113" s="187">
        <v>1</v>
      </c>
      <c r="AE113" s="186">
        <f t="shared" si="190"/>
        <v>15</v>
      </c>
      <c r="AF113" s="188"/>
      <c r="AG113" s="191" t="s">
        <v>31</v>
      </c>
      <c r="AH113" s="190"/>
      <c r="AI113" s="186" t="str">
        <f t="shared" si="191"/>
        <v/>
      </c>
      <c r="AJ113" s="187"/>
      <c r="AK113" s="186" t="str">
        <f t="shared" si="192"/>
        <v/>
      </c>
      <c r="AL113" s="188"/>
      <c r="AM113" s="191"/>
      <c r="AN113" s="190"/>
      <c r="AO113" s="186" t="str">
        <f t="shared" si="193"/>
        <v/>
      </c>
      <c r="AP113" s="187"/>
      <c r="AQ113" s="186" t="str">
        <f t="shared" si="194"/>
        <v/>
      </c>
      <c r="AR113" s="188"/>
      <c r="AS113" s="191"/>
      <c r="AT113" s="190"/>
      <c r="AU113" s="186" t="str">
        <f t="shared" si="195"/>
        <v/>
      </c>
      <c r="AV113" s="187"/>
      <c r="AW113" s="186" t="str">
        <f t="shared" si="196"/>
        <v/>
      </c>
      <c r="AX113" s="188"/>
      <c r="AY113" s="191"/>
      <c r="AZ113" s="192">
        <f t="shared" si="197"/>
        <v>1</v>
      </c>
      <c r="BA113" s="186">
        <f t="shared" si="198"/>
        <v>15</v>
      </c>
      <c r="BB113" s="193">
        <f t="shared" si="199"/>
        <v>1</v>
      </c>
      <c r="BC113" s="186">
        <f t="shared" si="200"/>
        <v>15</v>
      </c>
      <c r="BD113" s="193"/>
      <c r="BE113" s="194">
        <f t="shared" ref="BE113:BE122" si="201">IF((D113+J113+P113+V113+AB113+F113+L113+R113+X113+AD113+AH113+AN113+AT113+AJ113+AP113+AV113)=0,"",(D113+J113+P113+V113+AB113+F113+L113+R113+X113+AD113+AH113+AN113+AT113+AJ113+AP113+AV113))</f>
        <v>2</v>
      </c>
      <c r="BF113" s="440"/>
      <c r="BG113" s="136"/>
    </row>
    <row r="114" spans="1:59" s="309" customFormat="1" ht="16.149999999999999" customHeight="1" x14ac:dyDescent="0.2">
      <c r="A114" s="5" t="s">
        <v>416</v>
      </c>
      <c r="B114" s="322" t="s">
        <v>225</v>
      </c>
      <c r="C114" s="335" t="s">
        <v>228</v>
      </c>
      <c r="D114" s="185"/>
      <c r="E114" s="186" t="str">
        <f t="shared" si="181"/>
        <v/>
      </c>
      <c r="F114" s="187"/>
      <c r="G114" s="186" t="str">
        <f t="shared" si="182"/>
        <v/>
      </c>
      <c r="H114" s="188"/>
      <c r="I114" s="189"/>
      <c r="J114" s="190"/>
      <c r="K114" s="186" t="str">
        <f t="shared" si="183"/>
        <v/>
      </c>
      <c r="L114" s="187"/>
      <c r="M114" s="186" t="str">
        <f t="shared" si="184"/>
        <v/>
      </c>
      <c r="N114" s="188"/>
      <c r="O114" s="189"/>
      <c r="P114" s="190"/>
      <c r="Q114" s="186" t="str">
        <f t="shared" si="185"/>
        <v/>
      </c>
      <c r="R114" s="187"/>
      <c r="S114" s="186" t="str">
        <f t="shared" si="186"/>
        <v/>
      </c>
      <c r="T114" s="188"/>
      <c r="U114" s="189"/>
      <c r="V114" s="190"/>
      <c r="W114" s="186" t="str">
        <f t="shared" si="187"/>
        <v/>
      </c>
      <c r="X114" s="187"/>
      <c r="Y114" s="186" t="str">
        <f t="shared" si="188"/>
        <v/>
      </c>
      <c r="Z114" s="188"/>
      <c r="AA114" s="189"/>
      <c r="AB114" s="190"/>
      <c r="AC114" s="186" t="str">
        <f t="shared" si="189"/>
        <v/>
      </c>
      <c r="AD114" s="187"/>
      <c r="AE114" s="186" t="str">
        <f t="shared" si="190"/>
        <v/>
      </c>
      <c r="AF114" s="188"/>
      <c r="AG114" s="191"/>
      <c r="AH114" s="190">
        <v>1</v>
      </c>
      <c r="AI114" s="186">
        <f t="shared" si="191"/>
        <v>15</v>
      </c>
      <c r="AJ114" s="187">
        <v>1</v>
      </c>
      <c r="AK114" s="186">
        <f t="shared" si="192"/>
        <v>15</v>
      </c>
      <c r="AL114" s="188"/>
      <c r="AM114" s="191" t="s">
        <v>31</v>
      </c>
      <c r="AN114" s="190"/>
      <c r="AO114" s="186" t="str">
        <f t="shared" si="193"/>
        <v/>
      </c>
      <c r="AP114" s="187"/>
      <c r="AQ114" s="186" t="str">
        <f t="shared" si="194"/>
        <v/>
      </c>
      <c r="AR114" s="188"/>
      <c r="AS114" s="191"/>
      <c r="AT114" s="190"/>
      <c r="AU114" s="186" t="str">
        <f t="shared" si="195"/>
        <v/>
      </c>
      <c r="AV114" s="187"/>
      <c r="AW114" s="186" t="str">
        <f t="shared" si="196"/>
        <v/>
      </c>
      <c r="AX114" s="188"/>
      <c r="AY114" s="191"/>
      <c r="AZ114" s="192">
        <f t="shared" si="197"/>
        <v>1</v>
      </c>
      <c r="BA114" s="186">
        <f t="shared" si="198"/>
        <v>15</v>
      </c>
      <c r="BB114" s="193">
        <f t="shared" si="199"/>
        <v>1</v>
      </c>
      <c r="BC114" s="186">
        <f t="shared" si="200"/>
        <v>15</v>
      </c>
      <c r="BD114" s="193"/>
      <c r="BE114" s="194">
        <f t="shared" si="201"/>
        <v>2</v>
      </c>
      <c r="BF114" s="440"/>
      <c r="BG114" s="136"/>
    </row>
    <row r="115" spans="1:59" s="309" customFormat="1" ht="16.149999999999999" customHeight="1" x14ac:dyDescent="0.2">
      <c r="A115" s="5" t="s">
        <v>417</v>
      </c>
      <c r="B115" s="322" t="s">
        <v>225</v>
      </c>
      <c r="C115" s="335" t="s">
        <v>229</v>
      </c>
      <c r="D115" s="185"/>
      <c r="E115" s="186" t="str">
        <f t="shared" si="181"/>
        <v/>
      </c>
      <c r="F115" s="187"/>
      <c r="G115" s="186" t="str">
        <f t="shared" si="182"/>
        <v/>
      </c>
      <c r="H115" s="188"/>
      <c r="I115" s="189"/>
      <c r="J115" s="190"/>
      <c r="K115" s="186" t="str">
        <f t="shared" si="183"/>
        <v/>
      </c>
      <c r="L115" s="187"/>
      <c r="M115" s="186" t="str">
        <f t="shared" si="184"/>
        <v/>
      </c>
      <c r="N115" s="188"/>
      <c r="O115" s="189"/>
      <c r="P115" s="190"/>
      <c r="Q115" s="186" t="str">
        <f t="shared" si="185"/>
        <v/>
      </c>
      <c r="R115" s="187"/>
      <c r="S115" s="186" t="str">
        <f t="shared" si="186"/>
        <v/>
      </c>
      <c r="T115" s="188"/>
      <c r="U115" s="189"/>
      <c r="V115" s="190"/>
      <c r="W115" s="186" t="str">
        <f t="shared" si="187"/>
        <v/>
      </c>
      <c r="X115" s="187"/>
      <c r="Y115" s="186" t="str">
        <f t="shared" si="188"/>
        <v/>
      </c>
      <c r="Z115" s="188"/>
      <c r="AA115" s="189"/>
      <c r="AB115" s="190"/>
      <c r="AC115" s="186" t="str">
        <f t="shared" si="189"/>
        <v/>
      </c>
      <c r="AD115" s="187"/>
      <c r="AE115" s="186" t="str">
        <f t="shared" si="190"/>
        <v/>
      </c>
      <c r="AF115" s="188"/>
      <c r="AG115" s="191"/>
      <c r="AH115" s="190"/>
      <c r="AI115" s="186" t="str">
        <f t="shared" si="191"/>
        <v/>
      </c>
      <c r="AJ115" s="187"/>
      <c r="AK115" s="186" t="str">
        <f t="shared" si="192"/>
        <v/>
      </c>
      <c r="AL115" s="188"/>
      <c r="AM115" s="191"/>
      <c r="AN115" s="190">
        <v>1</v>
      </c>
      <c r="AO115" s="186">
        <f t="shared" si="193"/>
        <v>15</v>
      </c>
      <c r="AP115" s="187">
        <v>1</v>
      </c>
      <c r="AQ115" s="186">
        <f t="shared" si="194"/>
        <v>15</v>
      </c>
      <c r="AR115" s="188"/>
      <c r="AS115" s="191" t="s">
        <v>31</v>
      </c>
      <c r="AT115" s="190"/>
      <c r="AU115" s="186" t="str">
        <f t="shared" si="195"/>
        <v/>
      </c>
      <c r="AV115" s="187"/>
      <c r="AW115" s="186" t="str">
        <f t="shared" si="196"/>
        <v/>
      </c>
      <c r="AX115" s="188"/>
      <c r="AY115" s="191"/>
      <c r="AZ115" s="192">
        <f t="shared" si="197"/>
        <v>1</v>
      </c>
      <c r="BA115" s="186">
        <f t="shared" si="198"/>
        <v>15</v>
      </c>
      <c r="BB115" s="193">
        <f t="shared" si="199"/>
        <v>1</v>
      </c>
      <c r="BC115" s="186">
        <f t="shared" si="200"/>
        <v>15</v>
      </c>
      <c r="BD115" s="193"/>
      <c r="BE115" s="194">
        <f t="shared" si="201"/>
        <v>2</v>
      </c>
      <c r="BF115" s="440"/>
      <c r="BG115" s="136"/>
    </row>
    <row r="116" spans="1:59" s="323" customFormat="1" ht="16.149999999999999" customHeight="1" x14ac:dyDescent="0.2">
      <c r="A116" s="5" t="s">
        <v>418</v>
      </c>
      <c r="B116" s="322" t="s">
        <v>225</v>
      </c>
      <c r="C116" s="335" t="s">
        <v>230</v>
      </c>
      <c r="D116" s="185"/>
      <c r="E116" s="186" t="str">
        <f t="shared" si="181"/>
        <v/>
      </c>
      <c r="F116" s="187"/>
      <c r="G116" s="186" t="str">
        <f t="shared" si="182"/>
        <v/>
      </c>
      <c r="H116" s="188"/>
      <c r="I116" s="189"/>
      <c r="J116" s="190"/>
      <c r="K116" s="186" t="str">
        <f t="shared" si="183"/>
        <v/>
      </c>
      <c r="L116" s="187"/>
      <c r="M116" s="186" t="str">
        <f t="shared" si="184"/>
        <v/>
      </c>
      <c r="N116" s="188"/>
      <c r="O116" s="189"/>
      <c r="P116" s="190"/>
      <c r="Q116" s="186" t="str">
        <f t="shared" si="185"/>
        <v/>
      </c>
      <c r="R116" s="187"/>
      <c r="S116" s="186" t="str">
        <f t="shared" si="186"/>
        <v/>
      </c>
      <c r="T116" s="188"/>
      <c r="U116" s="189"/>
      <c r="V116" s="190"/>
      <c r="W116" s="186" t="str">
        <f t="shared" si="187"/>
        <v/>
      </c>
      <c r="X116" s="187"/>
      <c r="Y116" s="186" t="str">
        <f t="shared" si="188"/>
        <v/>
      </c>
      <c r="Z116" s="188"/>
      <c r="AA116" s="189"/>
      <c r="AB116" s="190"/>
      <c r="AC116" s="186" t="str">
        <f t="shared" si="189"/>
        <v/>
      </c>
      <c r="AD116" s="187"/>
      <c r="AE116" s="186" t="str">
        <f t="shared" si="190"/>
        <v/>
      </c>
      <c r="AF116" s="188"/>
      <c r="AG116" s="191"/>
      <c r="AH116" s="190"/>
      <c r="AI116" s="186" t="str">
        <f t="shared" si="191"/>
        <v/>
      </c>
      <c r="AJ116" s="187"/>
      <c r="AK116" s="186" t="str">
        <f t="shared" si="192"/>
        <v/>
      </c>
      <c r="AL116" s="188"/>
      <c r="AM116" s="191"/>
      <c r="AN116" s="190"/>
      <c r="AO116" s="186"/>
      <c r="AP116" s="187"/>
      <c r="AQ116" s="186"/>
      <c r="AR116" s="188"/>
      <c r="AS116" s="191"/>
      <c r="AT116" s="190">
        <v>1</v>
      </c>
      <c r="AU116" s="186">
        <f t="shared" si="195"/>
        <v>15</v>
      </c>
      <c r="AV116" s="187">
        <v>1</v>
      </c>
      <c r="AW116" s="186">
        <f t="shared" si="196"/>
        <v>15</v>
      </c>
      <c r="AX116" s="188"/>
      <c r="AY116" s="191" t="s">
        <v>31</v>
      </c>
      <c r="AZ116" s="192">
        <f t="shared" si="197"/>
        <v>1</v>
      </c>
      <c r="BA116" s="186">
        <f t="shared" si="198"/>
        <v>15</v>
      </c>
      <c r="BB116" s="193">
        <f t="shared" si="199"/>
        <v>1</v>
      </c>
      <c r="BC116" s="186">
        <f t="shared" si="200"/>
        <v>15</v>
      </c>
      <c r="BD116" s="193"/>
      <c r="BE116" s="194">
        <f t="shared" si="201"/>
        <v>2</v>
      </c>
      <c r="BF116" s="440"/>
      <c r="BG116" s="136"/>
    </row>
    <row r="117" spans="1:59" s="309" customFormat="1" ht="16.149999999999999" customHeight="1" x14ac:dyDescent="0.2">
      <c r="A117" s="41" t="s">
        <v>231</v>
      </c>
      <c r="B117" s="322" t="s">
        <v>225</v>
      </c>
      <c r="C117" s="336" t="s">
        <v>232</v>
      </c>
      <c r="D117" s="185"/>
      <c r="E117" s="186" t="str">
        <f t="shared" si="181"/>
        <v/>
      </c>
      <c r="F117" s="187"/>
      <c r="G117" s="186" t="str">
        <f t="shared" si="182"/>
        <v/>
      </c>
      <c r="H117" s="188"/>
      <c r="I117" s="189"/>
      <c r="J117" s="190"/>
      <c r="K117" s="186" t="str">
        <f t="shared" si="183"/>
        <v/>
      </c>
      <c r="L117" s="187">
        <v>2</v>
      </c>
      <c r="M117" s="186">
        <v>30</v>
      </c>
      <c r="N117" s="188"/>
      <c r="O117" s="189" t="s">
        <v>43</v>
      </c>
      <c r="P117" s="190"/>
      <c r="Q117" s="186"/>
      <c r="R117" s="187"/>
      <c r="S117" s="186"/>
      <c r="T117" s="188"/>
      <c r="U117" s="189"/>
      <c r="V117" s="190"/>
      <c r="W117" s="186"/>
      <c r="X117" s="187"/>
      <c r="Y117" s="186"/>
      <c r="Z117" s="188"/>
      <c r="AA117" s="189"/>
      <c r="AB117" s="190"/>
      <c r="AC117" s="186"/>
      <c r="AD117" s="187"/>
      <c r="AE117" s="186"/>
      <c r="AF117" s="188"/>
      <c r="AG117" s="191"/>
      <c r="AH117" s="190"/>
      <c r="AI117" s="186"/>
      <c r="AJ117" s="187"/>
      <c r="AK117" s="186"/>
      <c r="AL117" s="188"/>
      <c r="AM117" s="191"/>
      <c r="AN117" s="190"/>
      <c r="AO117" s="186"/>
      <c r="AP117" s="187"/>
      <c r="AQ117" s="186"/>
      <c r="AR117" s="188"/>
      <c r="AS117" s="191"/>
      <c r="AT117" s="190"/>
      <c r="AU117" s="186"/>
      <c r="AV117" s="187"/>
      <c r="AW117" s="186"/>
      <c r="AX117" s="188"/>
      <c r="AY117" s="191"/>
      <c r="AZ117" s="192" t="str">
        <f t="shared" si="197"/>
        <v/>
      </c>
      <c r="BA117" s="186" t="str">
        <f t="shared" si="198"/>
        <v/>
      </c>
      <c r="BB117" s="193">
        <f t="shared" si="199"/>
        <v>2</v>
      </c>
      <c r="BC117" s="186">
        <f t="shared" si="200"/>
        <v>30</v>
      </c>
      <c r="BD117" s="193"/>
      <c r="BE117" s="194">
        <f t="shared" si="201"/>
        <v>2</v>
      </c>
      <c r="BF117" s="440"/>
      <c r="BG117" s="136"/>
    </row>
    <row r="118" spans="1:59" s="309" customFormat="1" ht="16.149999999999999" customHeight="1" x14ac:dyDescent="0.2">
      <c r="A118" s="41" t="s">
        <v>233</v>
      </c>
      <c r="B118" s="322" t="s">
        <v>225</v>
      </c>
      <c r="C118" s="336" t="s">
        <v>234</v>
      </c>
      <c r="D118" s="185"/>
      <c r="E118" s="186" t="str">
        <f t="shared" si="181"/>
        <v/>
      </c>
      <c r="F118" s="187"/>
      <c r="G118" s="186" t="str">
        <f t="shared" si="182"/>
        <v/>
      </c>
      <c r="H118" s="188"/>
      <c r="I118" s="189"/>
      <c r="J118" s="190"/>
      <c r="K118" s="186" t="str">
        <f t="shared" si="183"/>
        <v/>
      </c>
      <c r="L118" s="187"/>
      <c r="M118" s="186" t="str">
        <f t="shared" si="184"/>
        <v/>
      </c>
      <c r="N118" s="188"/>
      <c r="O118" s="189"/>
      <c r="P118" s="190"/>
      <c r="Q118" s="186"/>
      <c r="R118" s="187">
        <v>2</v>
      </c>
      <c r="S118" s="186">
        <v>30</v>
      </c>
      <c r="T118" s="188"/>
      <c r="U118" s="189" t="s">
        <v>43</v>
      </c>
      <c r="V118" s="190"/>
      <c r="W118" s="186"/>
      <c r="X118" s="187"/>
      <c r="Y118" s="186"/>
      <c r="Z118" s="188"/>
      <c r="AA118" s="189"/>
      <c r="AB118" s="190"/>
      <c r="AC118" s="186"/>
      <c r="AD118" s="187"/>
      <c r="AE118" s="186"/>
      <c r="AF118" s="188"/>
      <c r="AG118" s="191"/>
      <c r="AH118" s="190"/>
      <c r="AI118" s="186"/>
      <c r="AJ118" s="187"/>
      <c r="AK118" s="186"/>
      <c r="AL118" s="188"/>
      <c r="AM118" s="191"/>
      <c r="AN118" s="190"/>
      <c r="AO118" s="186"/>
      <c r="AP118" s="187"/>
      <c r="AQ118" s="186"/>
      <c r="AR118" s="188"/>
      <c r="AS118" s="191"/>
      <c r="AT118" s="190"/>
      <c r="AU118" s="186"/>
      <c r="AV118" s="187"/>
      <c r="AW118" s="186"/>
      <c r="AX118" s="188"/>
      <c r="AY118" s="191"/>
      <c r="AZ118" s="192" t="str">
        <f t="shared" si="197"/>
        <v/>
      </c>
      <c r="BA118" s="186" t="str">
        <f t="shared" si="198"/>
        <v/>
      </c>
      <c r="BB118" s="193">
        <f t="shared" si="199"/>
        <v>2</v>
      </c>
      <c r="BC118" s="186">
        <f t="shared" si="200"/>
        <v>30</v>
      </c>
      <c r="BD118" s="193"/>
      <c r="BE118" s="194">
        <f t="shared" si="201"/>
        <v>2</v>
      </c>
      <c r="BF118" s="440"/>
      <c r="BG118" s="136"/>
    </row>
    <row r="119" spans="1:59" s="309" customFormat="1" ht="16.149999999999999" customHeight="1" x14ac:dyDescent="0.2">
      <c r="A119" s="41" t="s">
        <v>235</v>
      </c>
      <c r="B119" s="322" t="s">
        <v>225</v>
      </c>
      <c r="C119" s="336" t="s">
        <v>236</v>
      </c>
      <c r="D119" s="185"/>
      <c r="E119" s="186" t="str">
        <f t="shared" si="181"/>
        <v/>
      </c>
      <c r="F119" s="187"/>
      <c r="G119" s="186" t="str">
        <f t="shared" si="182"/>
        <v/>
      </c>
      <c r="H119" s="188"/>
      <c r="I119" s="189"/>
      <c r="J119" s="190"/>
      <c r="K119" s="186" t="str">
        <f t="shared" si="183"/>
        <v/>
      </c>
      <c r="L119" s="187"/>
      <c r="M119" s="186" t="str">
        <f t="shared" si="184"/>
        <v/>
      </c>
      <c r="N119" s="188"/>
      <c r="O119" s="189"/>
      <c r="P119" s="190"/>
      <c r="Q119" s="186" t="str">
        <f t="shared" si="185"/>
        <v/>
      </c>
      <c r="R119" s="187"/>
      <c r="S119" s="186" t="str">
        <f t="shared" si="186"/>
        <v/>
      </c>
      <c r="T119" s="188"/>
      <c r="U119" s="189"/>
      <c r="V119" s="190"/>
      <c r="W119" s="186" t="str">
        <f t="shared" si="187"/>
        <v/>
      </c>
      <c r="X119" s="187">
        <v>2</v>
      </c>
      <c r="Y119" s="186">
        <v>30</v>
      </c>
      <c r="Z119" s="188"/>
      <c r="AA119" s="189" t="s">
        <v>43</v>
      </c>
      <c r="AB119" s="190"/>
      <c r="AC119" s="186" t="str">
        <f t="shared" si="189"/>
        <v/>
      </c>
      <c r="AD119" s="187"/>
      <c r="AE119" s="186" t="str">
        <f t="shared" si="190"/>
        <v/>
      </c>
      <c r="AF119" s="188"/>
      <c r="AG119" s="191"/>
      <c r="AH119" s="190"/>
      <c r="AI119" s="186" t="str">
        <f t="shared" si="191"/>
        <v/>
      </c>
      <c r="AJ119" s="187"/>
      <c r="AK119" s="186" t="str">
        <f t="shared" si="192"/>
        <v/>
      </c>
      <c r="AL119" s="188"/>
      <c r="AM119" s="191"/>
      <c r="AN119" s="190"/>
      <c r="AO119" s="186" t="str">
        <f t="shared" si="193"/>
        <v/>
      </c>
      <c r="AP119" s="187"/>
      <c r="AQ119" s="186" t="str">
        <f t="shared" si="194"/>
        <v/>
      </c>
      <c r="AR119" s="188"/>
      <c r="AS119" s="191"/>
      <c r="AT119" s="190"/>
      <c r="AU119" s="186" t="str">
        <f t="shared" si="195"/>
        <v/>
      </c>
      <c r="AV119" s="187"/>
      <c r="AW119" s="186" t="str">
        <f t="shared" si="196"/>
        <v/>
      </c>
      <c r="AX119" s="188"/>
      <c r="AY119" s="191"/>
      <c r="AZ119" s="192" t="str">
        <f t="shared" si="197"/>
        <v/>
      </c>
      <c r="BA119" s="186" t="str">
        <f t="shared" si="198"/>
        <v/>
      </c>
      <c r="BB119" s="193">
        <f t="shared" si="199"/>
        <v>2</v>
      </c>
      <c r="BC119" s="186">
        <f t="shared" si="200"/>
        <v>30</v>
      </c>
      <c r="BD119" s="193"/>
      <c r="BE119" s="194">
        <f t="shared" si="201"/>
        <v>2</v>
      </c>
      <c r="BF119" s="428"/>
      <c r="BG119" s="24"/>
    </row>
    <row r="120" spans="1:59" s="309" customFormat="1" ht="16.149999999999999" customHeight="1" x14ac:dyDescent="0.2">
      <c r="A120" s="41" t="s">
        <v>237</v>
      </c>
      <c r="B120" s="322" t="s">
        <v>225</v>
      </c>
      <c r="C120" s="336" t="s">
        <v>238</v>
      </c>
      <c r="D120" s="185"/>
      <c r="E120" s="186" t="str">
        <f t="shared" si="181"/>
        <v/>
      </c>
      <c r="F120" s="187"/>
      <c r="G120" s="186" t="str">
        <f t="shared" si="182"/>
        <v/>
      </c>
      <c r="H120" s="188"/>
      <c r="I120" s="189"/>
      <c r="J120" s="190"/>
      <c r="K120" s="186" t="str">
        <f t="shared" si="183"/>
        <v/>
      </c>
      <c r="L120" s="187"/>
      <c r="M120" s="186" t="str">
        <f t="shared" si="184"/>
        <v/>
      </c>
      <c r="N120" s="188"/>
      <c r="O120" s="189"/>
      <c r="P120" s="190"/>
      <c r="Q120" s="186"/>
      <c r="R120" s="187"/>
      <c r="S120" s="186"/>
      <c r="T120" s="188"/>
      <c r="U120" s="189"/>
      <c r="V120" s="190"/>
      <c r="W120" s="186"/>
      <c r="X120" s="187"/>
      <c r="Y120" s="186"/>
      <c r="Z120" s="188"/>
      <c r="AA120" s="189"/>
      <c r="AB120" s="190"/>
      <c r="AC120" s="186"/>
      <c r="AD120" s="187">
        <v>4</v>
      </c>
      <c r="AE120" s="186">
        <v>60</v>
      </c>
      <c r="AF120" s="188"/>
      <c r="AG120" s="191" t="s">
        <v>43</v>
      </c>
      <c r="AH120" s="190"/>
      <c r="AI120" s="186"/>
      <c r="AJ120" s="187"/>
      <c r="AK120" s="186"/>
      <c r="AL120" s="188"/>
      <c r="AM120" s="191"/>
      <c r="AN120" s="190"/>
      <c r="AO120" s="186"/>
      <c r="AP120" s="187"/>
      <c r="AQ120" s="186"/>
      <c r="AR120" s="188"/>
      <c r="AS120" s="191"/>
      <c r="AT120" s="190"/>
      <c r="AU120" s="186"/>
      <c r="AV120" s="187"/>
      <c r="AW120" s="186"/>
      <c r="AX120" s="188"/>
      <c r="AY120" s="191"/>
      <c r="AZ120" s="192" t="str">
        <f t="shared" si="197"/>
        <v/>
      </c>
      <c r="BA120" s="186" t="str">
        <f t="shared" si="198"/>
        <v/>
      </c>
      <c r="BB120" s="193">
        <f t="shared" si="199"/>
        <v>4</v>
      </c>
      <c r="BC120" s="186">
        <f t="shared" si="200"/>
        <v>60</v>
      </c>
      <c r="BD120" s="193"/>
      <c r="BE120" s="194">
        <f t="shared" si="201"/>
        <v>4</v>
      </c>
      <c r="BF120" s="428"/>
      <c r="BG120" s="24"/>
    </row>
    <row r="121" spans="1:59" s="309" customFormat="1" ht="16.149999999999999" customHeight="1" x14ac:dyDescent="0.2">
      <c r="A121" s="41" t="s">
        <v>239</v>
      </c>
      <c r="B121" s="322" t="s">
        <v>225</v>
      </c>
      <c r="C121" s="336" t="s">
        <v>240</v>
      </c>
      <c r="D121" s="185"/>
      <c r="E121" s="186" t="str">
        <f t="shared" si="181"/>
        <v/>
      </c>
      <c r="F121" s="187"/>
      <c r="G121" s="186" t="str">
        <f t="shared" si="182"/>
        <v/>
      </c>
      <c r="H121" s="188"/>
      <c r="I121" s="189"/>
      <c r="J121" s="190"/>
      <c r="K121" s="186" t="str">
        <f t="shared" si="183"/>
        <v/>
      </c>
      <c r="L121" s="187"/>
      <c r="M121" s="186" t="str">
        <f t="shared" si="184"/>
        <v/>
      </c>
      <c r="N121" s="188"/>
      <c r="O121" s="189"/>
      <c r="P121" s="190"/>
      <c r="Q121" s="186"/>
      <c r="R121" s="187"/>
      <c r="S121" s="186"/>
      <c r="T121" s="188"/>
      <c r="U121" s="189"/>
      <c r="V121" s="190"/>
      <c r="W121" s="186"/>
      <c r="X121" s="187"/>
      <c r="Y121" s="186"/>
      <c r="Z121" s="188"/>
      <c r="AA121" s="189"/>
      <c r="AB121" s="190"/>
      <c r="AC121" s="186"/>
      <c r="AD121" s="187"/>
      <c r="AE121" s="186"/>
      <c r="AF121" s="188"/>
      <c r="AG121" s="191"/>
      <c r="AH121" s="190"/>
      <c r="AI121" s="186"/>
      <c r="AJ121" s="198">
        <v>3</v>
      </c>
      <c r="AK121" s="186">
        <v>45</v>
      </c>
      <c r="AL121" s="188"/>
      <c r="AM121" s="191" t="s">
        <v>43</v>
      </c>
      <c r="AN121" s="190"/>
      <c r="AO121" s="186"/>
      <c r="AP121" s="187"/>
      <c r="AQ121" s="186"/>
      <c r="AR121" s="188"/>
      <c r="AS121" s="191"/>
      <c r="AT121" s="190"/>
      <c r="AU121" s="186"/>
      <c r="AV121" s="187"/>
      <c r="AW121" s="186"/>
      <c r="AX121" s="195"/>
      <c r="AY121" s="191"/>
      <c r="AZ121" s="192" t="str">
        <f t="shared" si="197"/>
        <v/>
      </c>
      <c r="BA121" s="186" t="str">
        <f t="shared" si="198"/>
        <v/>
      </c>
      <c r="BB121" s="193">
        <f t="shared" si="199"/>
        <v>3</v>
      </c>
      <c r="BC121" s="186">
        <f t="shared" si="200"/>
        <v>45</v>
      </c>
      <c r="BD121" s="193"/>
      <c r="BE121" s="194">
        <f t="shared" si="201"/>
        <v>3</v>
      </c>
      <c r="BF121" s="428"/>
      <c r="BG121" s="24"/>
    </row>
    <row r="122" spans="1:59" ht="16.149999999999999" customHeight="1" x14ac:dyDescent="0.2">
      <c r="A122" s="41" t="s">
        <v>241</v>
      </c>
      <c r="B122" s="324" t="s">
        <v>225</v>
      </c>
      <c r="C122" s="336" t="s">
        <v>242</v>
      </c>
      <c r="D122" s="196"/>
      <c r="E122" s="197" t="str">
        <f t="shared" si="181"/>
        <v/>
      </c>
      <c r="F122" s="198"/>
      <c r="G122" s="197" t="str">
        <f t="shared" si="182"/>
        <v/>
      </c>
      <c r="H122" s="199"/>
      <c r="I122" s="200"/>
      <c r="J122" s="201"/>
      <c r="K122" s="197" t="str">
        <f t="shared" si="183"/>
        <v/>
      </c>
      <c r="L122" s="198"/>
      <c r="M122" s="197" t="str">
        <f t="shared" si="184"/>
        <v/>
      </c>
      <c r="N122" s="199"/>
      <c r="O122" s="200"/>
      <c r="P122" s="201"/>
      <c r="Q122" s="197" t="str">
        <f t="shared" si="185"/>
        <v/>
      </c>
      <c r="R122" s="198"/>
      <c r="S122" s="197" t="str">
        <f t="shared" si="186"/>
        <v/>
      </c>
      <c r="T122" s="199"/>
      <c r="U122" s="200"/>
      <c r="V122" s="201"/>
      <c r="W122" s="197" t="str">
        <f t="shared" si="187"/>
        <v/>
      </c>
      <c r="X122" s="198"/>
      <c r="Y122" s="197" t="str">
        <f t="shared" si="188"/>
        <v/>
      </c>
      <c r="Z122" s="199"/>
      <c r="AA122" s="200"/>
      <c r="AB122" s="201"/>
      <c r="AC122" s="197" t="str">
        <f t="shared" si="189"/>
        <v/>
      </c>
      <c r="AD122" s="198"/>
      <c r="AE122" s="197" t="str">
        <f t="shared" si="190"/>
        <v/>
      </c>
      <c r="AF122" s="199"/>
      <c r="AG122" s="599"/>
      <c r="AH122" s="201"/>
      <c r="AI122" s="197" t="str">
        <f t="shared" si="191"/>
        <v/>
      </c>
      <c r="AJ122" s="198"/>
      <c r="AK122" s="197" t="str">
        <f t="shared" si="192"/>
        <v/>
      </c>
      <c r="AL122" s="199"/>
      <c r="AM122" s="599"/>
      <c r="AN122" s="201"/>
      <c r="AO122" s="197" t="str">
        <f t="shared" si="193"/>
        <v/>
      </c>
      <c r="AP122" s="198">
        <v>3</v>
      </c>
      <c r="AQ122" s="197">
        <v>45</v>
      </c>
      <c r="AR122" s="199"/>
      <c r="AS122" s="599" t="s">
        <v>43</v>
      </c>
      <c r="AT122" s="201"/>
      <c r="AU122" s="197" t="str">
        <f t="shared" si="195"/>
        <v/>
      </c>
      <c r="AV122" s="198"/>
      <c r="AW122" s="197" t="str">
        <f t="shared" si="196"/>
        <v/>
      </c>
      <c r="AX122" s="199"/>
      <c r="AY122" s="599"/>
      <c r="AZ122" s="202" t="str">
        <f t="shared" si="197"/>
        <v/>
      </c>
      <c r="BA122" s="197" t="str">
        <f t="shared" si="198"/>
        <v/>
      </c>
      <c r="BB122" s="203">
        <f t="shared" si="199"/>
        <v>3</v>
      </c>
      <c r="BC122" s="197">
        <f t="shared" si="200"/>
        <v>45</v>
      </c>
      <c r="BD122" s="203"/>
      <c r="BE122" s="204">
        <f t="shared" si="201"/>
        <v>3</v>
      </c>
      <c r="BF122" s="425"/>
      <c r="BG122" s="3"/>
    </row>
    <row r="123" spans="1:59" ht="16.149999999999999" customHeight="1" x14ac:dyDescent="0.2">
      <c r="A123" s="842" t="s">
        <v>243</v>
      </c>
      <c r="B123" s="527" t="s">
        <v>225</v>
      </c>
      <c r="C123" s="605" t="s">
        <v>478</v>
      </c>
      <c r="D123" s="399"/>
      <c r="E123" s="400" t="str">
        <f t="shared" ref="E123" si="202">IF(D123*15=0,"",D123*15)</f>
        <v/>
      </c>
      <c r="F123" s="401"/>
      <c r="G123" s="400" t="str">
        <f t="shared" ref="G123" si="203">IF(F123*15=0,"",F123*15)</f>
        <v/>
      </c>
      <c r="H123" s="402"/>
      <c r="I123" s="403"/>
      <c r="J123" s="404"/>
      <c r="K123" s="400" t="str">
        <f t="shared" ref="K123" si="204">IF(J123*15=0,"",J123*15)</f>
        <v/>
      </c>
      <c r="L123" s="401"/>
      <c r="M123" s="400" t="str">
        <f t="shared" ref="M123" si="205">IF(L123*15=0,"",L123*15)</f>
        <v/>
      </c>
      <c r="N123" s="402"/>
      <c r="O123" s="403"/>
      <c r="P123" s="404"/>
      <c r="Q123" s="400" t="str">
        <f t="shared" ref="Q123" si="206">IF(P123*15=0,"",P123*15)</f>
        <v/>
      </c>
      <c r="R123" s="401"/>
      <c r="S123" s="400" t="str">
        <f t="shared" ref="S123" si="207">IF(R123*15=0,"",R123*15)</f>
        <v/>
      </c>
      <c r="T123" s="402"/>
      <c r="U123" s="403"/>
      <c r="V123" s="404"/>
      <c r="W123" s="400" t="str">
        <f t="shared" ref="W123" si="208">IF(V123*15=0,"",V123*15)</f>
        <v/>
      </c>
      <c r="X123" s="401"/>
      <c r="Y123" s="400" t="str">
        <f t="shared" ref="Y123" si="209">IF(X123*15=0,"",X123*15)</f>
        <v/>
      </c>
      <c r="Z123" s="402"/>
      <c r="AA123" s="403"/>
      <c r="AB123" s="404"/>
      <c r="AC123" s="400" t="str">
        <f t="shared" ref="AC123" si="210">IF(AB123*15=0,"",AB123*15)</f>
        <v/>
      </c>
      <c r="AD123" s="401"/>
      <c r="AE123" s="400" t="str">
        <f t="shared" ref="AE123" si="211">IF(AD123*15=0,"",AD123*15)</f>
        <v/>
      </c>
      <c r="AF123" s="402"/>
      <c r="AG123" s="528"/>
      <c r="AH123" s="404"/>
      <c r="AI123" s="400" t="str">
        <f t="shared" ref="AI123" si="212">IF(AH123*15=0,"",AH123*15)</f>
        <v/>
      </c>
      <c r="AJ123" s="401"/>
      <c r="AK123" s="400" t="str">
        <f t="shared" ref="AK123" si="213">IF(AJ123*15=0,"",AJ123*15)</f>
        <v/>
      </c>
      <c r="AL123" s="402"/>
      <c r="AM123" s="528"/>
      <c r="AN123" s="404"/>
      <c r="AO123" s="400" t="str">
        <f t="shared" ref="AO123" si="214">IF(AN123*15=0,"",AN123*15)</f>
        <v/>
      </c>
      <c r="AP123" s="401"/>
      <c r="AQ123" s="400" t="str">
        <f t="shared" ref="AQ123" si="215">IF(AP123*15=0,"",AP123*15)</f>
        <v/>
      </c>
      <c r="AR123" s="402"/>
      <c r="AS123" s="528"/>
      <c r="AT123" s="404"/>
      <c r="AU123" s="400" t="str">
        <f t="shared" ref="AU123" si="216">IF(AT123*15=0,"",AT123*15)</f>
        <v/>
      </c>
      <c r="AV123" s="843">
        <v>2</v>
      </c>
      <c r="AW123" s="197">
        <f t="shared" si="196"/>
        <v>30</v>
      </c>
      <c r="AX123" s="402"/>
      <c r="AY123" s="528" t="s">
        <v>43</v>
      </c>
      <c r="AZ123" s="529" t="str">
        <f t="shared" ref="AZ123" si="217">IF(D123+J123+P123+V123+AB123+AH123+AN123+AT123=0,"",D123+J123+P123+V123+AB123+AH123+AN123+AT123)</f>
        <v/>
      </c>
      <c r="BA123" s="400" t="str">
        <f t="shared" ref="BA123" si="218">IF((D123+J123+P123+V123+AB123+AH123+AN123+AT123)*15=0,"",(D123+J123+P123+V123+AB123+AH123+AN123+AT123)*15)</f>
        <v/>
      </c>
      <c r="BB123" s="530">
        <f t="shared" ref="BB123" si="219">IF(F123+L123+R123+X123+AD123+AJ123+AP123+AV123=0,"",F123+L123+R123+X123+AD123+AJ123+AP123+AV123)</f>
        <v>2</v>
      </c>
      <c r="BC123" s="400">
        <f t="shared" ref="BC123" si="220">IF((F123+L123+R123+X123+AD123+AJ123+AP123+AV123)*15=0,"",(F123+L123+R123+X123+AD123+AJ123+AP123+AV123)*15)</f>
        <v>30</v>
      </c>
      <c r="BD123" s="530"/>
      <c r="BE123" s="531">
        <f t="shared" ref="BE123" si="221">IF((D123+J123+P123+V123+AB123+F123+L123+R123+X123+AD123+AH123+AN123+AT123+AJ123+AP123+AV123)=0,"",(D123+J123+P123+V123+AB123+F123+L123+R123+X123+AD123+AH123+AN123+AT123+AJ123+AP123+AV123))</f>
        <v>2</v>
      </c>
      <c r="BF123" s="425"/>
      <c r="BG123" s="3"/>
    </row>
    <row r="124" spans="1:59" s="603" customFormat="1" ht="16.149999999999999" customHeight="1" x14ac:dyDescent="0.2">
      <c r="A124" s="265" t="s">
        <v>429</v>
      </c>
      <c r="B124" s="324" t="s">
        <v>225</v>
      </c>
      <c r="C124" s="605" t="s">
        <v>430</v>
      </c>
      <c r="D124" s="196"/>
      <c r="E124" s="197" t="str">
        <f t="shared" ref="E124:E127" si="222">IF(D124*15=0,"",D124*15)</f>
        <v/>
      </c>
      <c r="F124" s="198"/>
      <c r="G124" s="197" t="str">
        <f t="shared" ref="G124:G127" si="223">IF(F124*15=0,"",F124*15)</f>
        <v/>
      </c>
      <c r="H124" s="199"/>
      <c r="I124" s="200"/>
      <c r="J124" s="201"/>
      <c r="K124" s="197" t="str">
        <f t="shared" ref="K124:K127" si="224">IF(J124*15=0,"",J124*15)</f>
        <v/>
      </c>
      <c r="L124" s="198">
        <v>2</v>
      </c>
      <c r="M124" s="197">
        <f t="shared" ref="M124:M127" si="225">IF(L124*15=0,"",L124*15)</f>
        <v>30</v>
      </c>
      <c r="N124" s="199"/>
      <c r="O124" s="200" t="s">
        <v>43</v>
      </c>
      <c r="P124" s="201"/>
      <c r="Q124" s="197" t="str">
        <f t="shared" ref="Q124:Q127" si="226">IF(P124*15=0,"",P124*15)</f>
        <v/>
      </c>
      <c r="R124" s="198"/>
      <c r="S124" s="197" t="str">
        <f t="shared" ref="S124:S127" si="227">IF(R124*15=0,"",R124*15)</f>
        <v/>
      </c>
      <c r="T124" s="199"/>
      <c r="U124" s="200"/>
      <c r="V124" s="201"/>
      <c r="W124" s="197" t="str">
        <f t="shared" ref="W124:W127" si="228">IF(V124*15=0,"",V124*15)</f>
        <v/>
      </c>
      <c r="X124" s="198"/>
      <c r="Y124" s="197" t="str">
        <f t="shared" ref="Y124:Y127" si="229">IF(X124*15=0,"",X124*15)</f>
        <v/>
      </c>
      <c r="Z124" s="199"/>
      <c r="AA124" s="200"/>
      <c r="AB124" s="201"/>
      <c r="AC124" s="197" t="str">
        <f t="shared" ref="AC124:AC127" si="230">IF(AB124*15=0,"",AB124*15)</f>
        <v/>
      </c>
      <c r="AD124" s="198"/>
      <c r="AE124" s="197" t="str">
        <f t="shared" ref="AE124:AE127" si="231">IF(AD124*15=0,"",AD124*15)</f>
        <v/>
      </c>
      <c r="AF124" s="199"/>
      <c r="AG124" s="599"/>
      <c r="AH124" s="201"/>
      <c r="AI124" s="197" t="str">
        <f t="shared" ref="AI124:AI127" si="232">IF(AH124*15=0,"",AH124*15)</f>
        <v/>
      </c>
      <c r="AJ124" s="198"/>
      <c r="AK124" s="197" t="str">
        <f t="shared" ref="AK124:AK127" si="233">IF(AJ124*15=0,"",AJ124*15)</f>
        <v/>
      </c>
      <c r="AL124" s="199"/>
      <c r="AM124" s="599"/>
      <c r="AN124" s="201"/>
      <c r="AO124" s="197" t="str">
        <f t="shared" ref="AO124:AO127" si="234">IF(AN124*15=0,"",AN124*15)</f>
        <v/>
      </c>
      <c r="AP124" s="198"/>
      <c r="AQ124" s="197"/>
      <c r="AR124" s="199"/>
      <c r="AS124" s="599"/>
      <c r="AT124" s="201"/>
      <c r="AU124" s="197" t="str">
        <f t="shared" ref="AU124:AU127" si="235">IF(AT124*15=0,"",AT124*15)</f>
        <v/>
      </c>
      <c r="AV124" s="198"/>
      <c r="AW124" s="197" t="str">
        <f t="shared" ref="AW124:AW127" si="236">IF(AV124*15=0,"",AV124*15)</f>
        <v/>
      </c>
      <c r="AX124" s="199"/>
      <c r="AY124" s="599"/>
      <c r="AZ124" s="202" t="str">
        <f t="shared" ref="AZ124:AZ127" si="237">IF(D124+J124+P124+V124+AB124+AH124+AN124+AT124=0,"",D124+J124+P124+V124+AB124+AH124+AN124+AT124)</f>
        <v/>
      </c>
      <c r="BA124" s="197" t="str">
        <f t="shared" ref="BA124:BA127" si="238">IF((D124+J124+P124+V124+AB124+AH124+AN124+AT124)*15=0,"",(D124+J124+P124+V124+AB124+AH124+AN124+AT124)*15)</f>
        <v/>
      </c>
      <c r="BB124" s="203">
        <f>IF(F124+L124+R124+X124+AD124+AJ124+AP124+AV124=0,"",F124+L124+R124+X124+AD124+AJ124+AP124+AV124)</f>
        <v>2</v>
      </c>
      <c r="BC124" s="197">
        <f t="shared" ref="BC124:BC127" si="239">IF((F124+L124+R124+X124+AD124+AJ124+AP124+AV124)*15=0,"",(F124+L124+R124+X124+AD124+AJ124+AP124+AV124)*15)</f>
        <v>30</v>
      </c>
      <c r="BD124" s="203"/>
      <c r="BE124" s="204">
        <f t="shared" ref="BE124:BE127" si="240">IF((D124+J124+P124+V124+AB124+F124+L124+R124+X124+AD124+AH124+AN124+AT124+AJ124+AP124+AV124)=0,"",(D124+J124+P124+V124+AB124+F124+L124+R124+X124+AD124+AH124+AN124+AT124+AJ124+AP124+AV124))</f>
        <v>2</v>
      </c>
      <c r="BF124" s="601"/>
      <c r="BG124" s="602"/>
    </row>
    <row r="125" spans="1:59" s="603" customFormat="1" ht="16.149999999999999" customHeight="1" x14ac:dyDescent="0.2">
      <c r="A125" s="265" t="s">
        <v>451</v>
      </c>
      <c r="B125" s="324" t="s">
        <v>225</v>
      </c>
      <c r="C125" s="605" t="s">
        <v>454</v>
      </c>
      <c r="D125" s="196"/>
      <c r="E125" s="197" t="str">
        <f t="shared" si="222"/>
        <v/>
      </c>
      <c r="F125" s="198"/>
      <c r="G125" s="197" t="str">
        <f t="shared" si="223"/>
        <v/>
      </c>
      <c r="H125" s="199"/>
      <c r="I125" s="200"/>
      <c r="J125" s="201"/>
      <c r="K125" s="197" t="str">
        <f t="shared" si="224"/>
        <v/>
      </c>
      <c r="L125" s="198"/>
      <c r="M125" s="197" t="str">
        <f t="shared" si="225"/>
        <v/>
      </c>
      <c r="N125" s="199"/>
      <c r="O125" s="200"/>
      <c r="P125" s="201"/>
      <c r="Q125" s="197" t="str">
        <f t="shared" si="226"/>
        <v/>
      </c>
      <c r="R125" s="198"/>
      <c r="S125" s="197" t="str">
        <f t="shared" si="227"/>
        <v/>
      </c>
      <c r="T125" s="199"/>
      <c r="U125" s="200"/>
      <c r="V125" s="201"/>
      <c r="W125" s="197" t="str">
        <f t="shared" si="228"/>
        <v/>
      </c>
      <c r="X125" s="198">
        <v>4</v>
      </c>
      <c r="Y125" s="197">
        <f t="shared" si="229"/>
        <v>60</v>
      </c>
      <c r="Z125" s="199"/>
      <c r="AA125" s="200" t="s">
        <v>43</v>
      </c>
      <c r="AB125" s="201"/>
      <c r="AC125" s="197" t="str">
        <f t="shared" si="230"/>
        <v/>
      </c>
      <c r="AD125" s="198"/>
      <c r="AE125" s="197" t="str">
        <f t="shared" si="231"/>
        <v/>
      </c>
      <c r="AF125" s="199"/>
      <c r="AG125" s="599"/>
      <c r="AH125" s="201"/>
      <c r="AI125" s="197" t="str">
        <f t="shared" si="232"/>
        <v/>
      </c>
      <c r="AJ125" s="198"/>
      <c r="AK125" s="197" t="str">
        <f t="shared" si="233"/>
        <v/>
      </c>
      <c r="AL125" s="199"/>
      <c r="AM125" s="599"/>
      <c r="AN125" s="201"/>
      <c r="AO125" s="197" t="str">
        <f t="shared" si="234"/>
        <v/>
      </c>
      <c r="AP125" s="198"/>
      <c r="AQ125" s="197"/>
      <c r="AR125" s="199"/>
      <c r="AS125" s="599"/>
      <c r="AT125" s="201"/>
      <c r="AU125" s="197" t="str">
        <f t="shared" si="235"/>
        <v/>
      </c>
      <c r="AV125" s="198"/>
      <c r="AW125" s="197" t="str">
        <f t="shared" si="236"/>
        <v/>
      </c>
      <c r="AX125" s="199"/>
      <c r="AY125" s="599"/>
      <c r="AZ125" s="202" t="str">
        <f t="shared" si="237"/>
        <v/>
      </c>
      <c r="BA125" s="197" t="str">
        <f t="shared" si="238"/>
        <v/>
      </c>
      <c r="BB125" s="203">
        <f t="shared" ref="BB125:BB127" si="241">IF(F125+L125+R125+X125+AD125+AJ125+AP125+AV125=0,"",F125+L125+R125+X125+AD125+AJ125+AP125+AV125)</f>
        <v>4</v>
      </c>
      <c r="BC125" s="197">
        <f t="shared" si="239"/>
        <v>60</v>
      </c>
      <c r="BD125" s="203"/>
      <c r="BE125" s="204">
        <f t="shared" si="240"/>
        <v>4</v>
      </c>
      <c r="BF125" s="601"/>
      <c r="BG125" s="602"/>
    </row>
    <row r="126" spans="1:59" s="603" customFormat="1" ht="16.149999999999999" customHeight="1" x14ac:dyDescent="0.2">
      <c r="A126" s="265" t="s">
        <v>453</v>
      </c>
      <c r="B126" s="324" t="s">
        <v>225</v>
      </c>
      <c r="C126" s="605" t="s">
        <v>455</v>
      </c>
      <c r="D126" s="196"/>
      <c r="E126" s="197" t="str">
        <f t="shared" si="222"/>
        <v/>
      </c>
      <c r="F126" s="198"/>
      <c r="G126" s="197" t="str">
        <f t="shared" si="223"/>
        <v/>
      </c>
      <c r="H126" s="199"/>
      <c r="I126" s="200"/>
      <c r="J126" s="201"/>
      <c r="K126" s="197" t="str">
        <f t="shared" si="224"/>
        <v/>
      </c>
      <c r="L126" s="198"/>
      <c r="M126" s="197" t="str">
        <f t="shared" si="225"/>
        <v/>
      </c>
      <c r="N126" s="199"/>
      <c r="O126" s="200"/>
      <c r="P126" s="201"/>
      <c r="Q126" s="197" t="str">
        <f t="shared" si="226"/>
        <v/>
      </c>
      <c r="R126" s="198"/>
      <c r="S126" s="197" t="str">
        <f t="shared" si="227"/>
        <v/>
      </c>
      <c r="T126" s="199"/>
      <c r="U126" s="200"/>
      <c r="V126" s="201"/>
      <c r="W126" s="197" t="str">
        <f t="shared" si="228"/>
        <v/>
      </c>
      <c r="X126" s="198"/>
      <c r="Y126" s="197" t="str">
        <f t="shared" si="229"/>
        <v/>
      </c>
      <c r="Z126" s="199"/>
      <c r="AA126" s="200"/>
      <c r="AB126" s="201"/>
      <c r="AC126" s="197" t="str">
        <f t="shared" si="230"/>
        <v/>
      </c>
      <c r="AD126" s="198"/>
      <c r="AE126" s="197" t="str">
        <f t="shared" si="231"/>
        <v/>
      </c>
      <c r="AF126" s="199"/>
      <c r="AG126" s="599"/>
      <c r="AH126" s="201"/>
      <c r="AI126" s="197" t="str">
        <f t="shared" si="232"/>
        <v/>
      </c>
      <c r="AJ126" s="198">
        <v>8</v>
      </c>
      <c r="AK126" s="197">
        <f t="shared" si="233"/>
        <v>120</v>
      </c>
      <c r="AL126" s="199"/>
      <c r="AM126" s="599" t="s">
        <v>43</v>
      </c>
      <c r="AN126" s="201"/>
      <c r="AO126" s="197" t="str">
        <f t="shared" si="234"/>
        <v/>
      </c>
      <c r="AP126" s="198"/>
      <c r="AQ126" s="197"/>
      <c r="AR126" s="199"/>
      <c r="AS126" s="599"/>
      <c r="AT126" s="201"/>
      <c r="AU126" s="197" t="str">
        <f t="shared" si="235"/>
        <v/>
      </c>
      <c r="AV126" s="198"/>
      <c r="AW126" s="197" t="str">
        <f t="shared" si="236"/>
        <v/>
      </c>
      <c r="AX126" s="199"/>
      <c r="AY126" s="599"/>
      <c r="AZ126" s="202" t="str">
        <f t="shared" si="237"/>
        <v/>
      </c>
      <c r="BA126" s="197" t="str">
        <f t="shared" si="238"/>
        <v/>
      </c>
      <c r="BB126" s="203">
        <f t="shared" si="241"/>
        <v>8</v>
      </c>
      <c r="BC126" s="197">
        <f t="shared" si="239"/>
        <v>120</v>
      </c>
      <c r="BD126" s="203"/>
      <c r="BE126" s="204">
        <f t="shared" si="240"/>
        <v>8</v>
      </c>
      <c r="BF126" s="601"/>
      <c r="BG126" s="602"/>
    </row>
    <row r="127" spans="1:59" s="603" customFormat="1" ht="16.149999999999999" customHeight="1" thickBot="1" x14ac:dyDescent="0.25">
      <c r="A127" s="265" t="s">
        <v>456</v>
      </c>
      <c r="B127" s="324" t="s">
        <v>225</v>
      </c>
      <c r="C127" s="605" t="s">
        <v>457</v>
      </c>
      <c r="D127" s="196"/>
      <c r="E127" s="197" t="str">
        <f t="shared" si="222"/>
        <v/>
      </c>
      <c r="F127" s="198"/>
      <c r="G127" s="197" t="str">
        <f t="shared" si="223"/>
        <v/>
      </c>
      <c r="H127" s="199"/>
      <c r="I127" s="200"/>
      <c r="J127" s="201"/>
      <c r="K127" s="197" t="str">
        <f t="shared" si="224"/>
        <v/>
      </c>
      <c r="L127" s="198"/>
      <c r="M127" s="197" t="str">
        <f t="shared" si="225"/>
        <v/>
      </c>
      <c r="N127" s="199"/>
      <c r="O127" s="200"/>
      <c r="P127" s="201"/>
      <c r="Q127" s="197" t="str">
        <f t="shared" si="226"/>
        <v/>
      </c>
      <c r="R127" s="198"/>
      <c r="S127" s="197" t="str">
        <f t="shared" si="227"/>
        <v/>
      </c>
      <c r="T127" s="199"/>
      <c r="U127" s="200"/>
      <c r="V127" s="201"/>
      <c r="W127" s="197" t="str">
        <f t="shared" si="228"/>
        <v/>
      </c>
      <c r="X127" s="198"/>
      <c r="Y127" s="197" t="str">
        <f t="shared" si="229"/>
        <v/>
      </c>
      <c r="Z127" s="199"/>
      <c r="AA127" s="200"/>
      <c r="AB127" s="201"/>
      <c r="AC127" s="197" t="str">
        <f t="shared" si="230"/>
        <v/>
      </c>
      <c r="AD127" s="198"/>
      <c r="AE127" s="197" t="str">
        <f t="shared" si="231"/>
        <v/>
      </c>
      <c r="AF127" s="199"/>
      <c r="AG127" s="599"/>
      <c r="AH127" s="201"/>
      <c r="AI127" s="197" t="str">
        <f t="shared" si="232"/>
        <v/>
      </c>
      <c r="AJ127" s="198"/>
      <c r="AK127" s="197" t="str">
        <f t="shared" si="233"/>
        <v/>
      </c>
      <c r="AL127" s="199"/>
      <c r="AM127" s="599"/>
      <c r="AN127" s="201"/>
      <c r="AO127" s="197" t="str">
        <f t="shared" si="234"/>
        <v/>
      </c>
      <c r="AP127" s="198"/>
      <c r="AQ127" s="197"/>
      <c r="AR127" s="199"/>
      <c r="AS127" s="599"/>
      <c r="AT127" s="201"/>
      <c r="AU127" s="197" t="str">
        <f t="shared" si="235"/>
        <v/>
      </c>
      <c r="AV127" s="198">
        <v>10</v>
      </c>
      <c r="AW127" s="197">
        <f t="shared" si="236"/>
        <v>150</v>
      </c>
      <c r="AX127" s="199"/>
      <c r="AY127" s="599" t="s">
        <v>43</v>
      </c>
      <c r="AZ127" s="202" t="str">
        <f t="shared" si="237"/>
        <v/>
      </c>
      <c r="BA127" s="197" t="str">
        <f t="shared" si="238"/>
        <v/>
      </c>
      <c r="BB127" s="203">
        <f t="shared" si="241"/>
        <v>10</v>
      </c>
      <c r="BC127" s="197">
        <f t="shared" si="239"/>
        <v>150</v>
      </c>
      <c r="BD127" s="203"/>
      <c r="BE127" s="204">
        <f t="shared" si="240"/>
        <v>10</v>
      </c>
      <c r="BF127" s="601"/>
      <c r="BG127" s="602"/>
    </row>
    <row r="128" spans="1:59" ht="16.149999999999999" customHeight="1" thickBot="1" x14ac:dyDescent="0.25">
      <c r="A128" s="205"/>
      <c r="B128" s="325"/>
      <c r="C128" s="532" t="s">
        <v>279</v>
      </c>
      <c r="D128" s="405" t="str">
        <f>IF(SUM(D111:D127)=0,"",SUM(D111:D127))</f>
        <v/>
      </c>
      <c r="E128" s="406" t="str">
        <f>IF(SUM(D111:D127)*15=0,"",SUM(D111:D127)*15)</f>
        <v/>
      </c>
      <c r="F128" s="206" t="str">
        <f>IF(SUM(F111:F127)=0,"",SUM(F111:F127))</f>
        <v/>
      </c>
      <c r="G128" s="206" t="str">
        <f>IF(SUM(F111:F127)*15=0,"",SUM(F111:F127)*15)</f>
        <v/>
      </c>
      <c r="H128" s="208"/>
      <c r="I128" s="407" t="str">
        <f>IF(SUM(D111:D127)+SUM(F111:F127)=0,"",SUM(D111:D127)+SUM(F111:F127))</f>
        <v/>
      </c>
      <c r="J128" s="207">
        <f>IF(SUM(J111:J127)=0,"",SUM(J111:J127))</f>
        <v>4</v>
      </c>
      <c r="K128" s="206">
        <f>SUM(K111:K127)</f>
        <v>68</v>
      </c>
      <c r="L128" s="206">
        <f>IF(SUM(L111:L127)=0,"",SUM(L111:L127))</f>
        <v>4</v>
      </c>
      <c r="M128" s="206">
        <f>SUM(M111:M127)</f>
        <v>65</v>
      </c>
      <c r="N128" s="206" t="str">
        <f>IF(SUM(N111:N127)=0,"",SUM(N111:N127))</f>
        <v/>
      </c>
      <c r="O128" s="408">
        <f>IF(SUM(J111:J127)+SUM(L111:L127)=0,"",SUM(J111:J127)+SUM(L111:L127))</f>
        <v>8</v>
      </c>
      <c r="P128" s="355">
        <f>IF(SUM(P111:P127)=0,"",SUM(P111:P127))</f>
        <v>4</v>
      </c>
      <c r="Q128" s="354">
        <f>IF(SUM(P111:P127)*15=0,"",SUM(P111:P127)*15)</f>
        <v>60</v>
      </c>
      <c r="R128" s="354">
        <f>IF(SUM(R111:R127)=0,"",SUM(R111:R127))</f>
        <v>2</v>
      </c>
      <c r="S128" s="354">
        <f>IF(SUM(R111:R127)*15=0,"",SUM(R111:R127)*15)</f>
        <v>30</v>
      </c>
      <c r="T128" s="354">
        <v>0</v>
      </c>
      <c r="U128" s="356">
        <f>IF(SUM(P111:P127)+SUM(R111:R127)=0,"",SUM(P111:P127)+SUM(R111:R127))</f>
        <v>6</v>
      </c>
      <c r="V128" s="355">
        <f>IF(SUM(V111:V127)=0,"",SUM(V111:V127))</f>
        <v>4</v>
      </c>
      <c r="W128" s="354">
        <f>IF(SUM(V111:V127)*15=0,"",SUM(V111:V127)*15)</f>
        <v>60</v>
      </c>
      <c r="X128" s="354">
        <f>IF(SUM(X111:X127)=0,"",SUM(X111:X127))</f>
        <v>6</v>
      </c>
      <c r="Y128" s="354">
        <f>IF(SUM(X111:X127)*15=0,"",SUM(X111:X127)*15)</f>
        <v>90</v>
      </c>
      <c r="Z128" s="354" t="str">
        <f>IF(SUM(Z111:Z127)=0,"",SUM(Z111:Z127))</f>
        <v/>
      </c>
      <c r="AA128" s="356">
        <f>IF(SUM(V111:V127)+SUM(X111:X127)=0,"",SUM(V111:V127)+SUM(X111:X127))</f>
        <v>10</v>
      </c>
      <c r="AB128" s="355">
        <f>IF(SUM(AB111:AB127)=0,"",SUM(AB111:AB127))</f>
        <v>1</v>
      </c>
      <c r="AC128" s="354">
        <f>IF(SUM(AB111:AB127)*15=0,"",SUM(AB111:AB127)*15)</f>
        <v>15</v>
      </c>
      <c r="AD128" s="354">
        <f>IF(SUM(AD111:AD127)=0,"",SUM(AD111:AD127))</f>
        <v>5</v>
      </c>
      <c r="AE128" s="354">
        <f>IF(SUM(AD111:AD127)*15=0,"",SUM(AD111:AD127)*15)</f>
        <v>75</v>
      </c>
      <c r="AF128" s="354">
        <v>0</v>
      </c>
      <c r="AG128" s="357">
        <f>IF(SUM(AB111:AB127)+SUM(AD111:AD127)=0,"",SUM(AB111:AB127)+SUM(AD111:AD127))</f>
        <v>6</v>
      </c>
      <c r="AH128" s="355">
        <f>IF(SUM(AH111:AH127)=0,"",SUM(AH111:AH127))</f>
        <v>1</v>
      </c>
      <c r="AI128" s="354">
        <f>IF(SUM(AH111:AH127)*15=0,"",SUM(AH111:AH127)*15)</f>
        <v>15</v>
      </c>
      <c r="AJ128" s="354">
        <f>IF(SUM(AJ111:AJ127)=0,"",SUM(AJ111:AJ127))</f>
        <v>12</v>
      </c>
      <c r="AK128" s="354">
        <f>IF(SUM(AJ111:AJ127)*15=0,"",SUM(AJ111:AJ127)*15)</f>
        <v>180</v>
      </c>
      <c r="AL128" s="354">
        <v>0</v>
      </c>
      <c r="AM128" s="357">
        <f>IF(SUM(AH111:AH127)+SUM(AJ111:AJ127)=0,"",SUM(AH111:AH127)+SUM(AJ111:AJ127))</f>
        <v>13</v>
      </c>
      <c r="AN128" s="355">
        <f>IF(SUM(AN111:AN127)=0,"",SUM(AN111:AN127))</f>
        <v>1</v>
      </c>
      <c r="AO128" s="354">
        <f>IF(SUM(AN111:AN127)*15=0,"",SUM(AN111:AN127)*15)</f>
        <v>15</v>
      </c>
      <c r="AP128" s="354">
        <f>IF(SUM(AP111:AP127)=0,"",SUM(AP111:AP127))</f>
        <v>4</v>
      </c>
      <c r="AQ128" s="354">
        <f>IF(SUM(AP111:AP127)*15=0,"",SUM(AP111:AP127)*15)</f>
        <v>60</v>
      </c>
      <c r="AR128" s="354">
        <v>0</v>
      </c>
      <c r="AS128" s="357">
        <f>IF(SUM(AN111:AN127)+SUM(AP111:AP127)=0,"",SUM(AN111:AN127)+SUM(AP111:AP127))</f>
        <v>5</v>
      </c>
      <c r="AT128" s="355">
        <f>IF(SUM(AT111:AT127)=0,"",SUM(AT111:AT127))</f>
        <v>1</v>
      </c>
      <c r="AU128" s="354">
        <f>IF(SUM(AT111:AT127)*15=0,"",SUM(AT111:AT127)*15)</f>
        <v>15</v>
      </c>
      <c r="AV128" s="354">
        <f>IF(SUM(AV111:AV127)=0,"",SUM(AV111:AV127))</f>
        <v>13</v>
      </c>
      <c r="AW128" s="354">
        <f>IF(SUM(AV111:AV127)*15=0,"",SUM(AV111:AV127)*15)</f>
        <v>195</v>
      </c>
      <c r="AX128" s="354">
        <v>0</v>
      </c>
      <c r="AY128" s="357">
        <f>IF(SUM(AT111:AT127)+SUM(AV111:AV127)=0,"",SUM(AT111:AT127)+SUM(AV111:AV127))</f>
        <v>14</v>
      </c>
      <c r="AZ128" s="358">
        <f>IF(SUM(AZ111:AZ127)=0,"",SUM(AZ111:AZ127))</f>
        <v>16</v>
      </c>
      <c r="BA128" s="354">
        <f>SUM(BA111:BA127)</f>
        <v>248</v>
      </c>
      <c r="BB128" s="354">
        <f>IF(SUM(BB111:BB127)=0,"",SUM(BB111:BB127))</f>
        <v>46</v>
      </c>
      <c r="BC128" s="354">
        <f>SUM(BC111:BC127)</f>
        <v>695</v>
      </c>
      <c r="BD128" s="354">
        <f>SUM(BD111:BD127)</f>
        <v>0</v>
      </c>
      <c r="BE128" s="359">
        <f>IF(SUM(AZ111:AZ127)+SUM(BB111:BB127)=0,"",SUM(AZ111:AZ127)+SUM(BB111:BB127))</f>
        <v>62</v>
      </c>
      <c r="BF128" s="425"/>
      <c r="BG128" s="3"/>
    </row>
    <row r="129" spans="1:62" ht="16.149999999999999" hidden="1" customHeight="1" thickBot="1" x14ac:dyDescent="0.25">
      <c r="A129" s="704" t="s">
        <v>146</v>
      </c>
      <c r="B129" s="705"/>
      <c r="C129" s="706"/>
      <c r="D129" s="209">
        <f>SUM(D128)</f>
        <v>0</v>
      </c>
      <c r="E129" s="210">
        <f t="shared" ref="E129:BE129" si="242">SUM(E128)</f>
        <v>0</v>
      </c>
      <c r="F129" s="210">
        <f t="shared" si="242"/>
        <v>0</v>
      </c>
      <c r="G129" s="210">
        <f t="shared" si="242"/>
        <v>0</v>
      </c>
      <c r="H129" s="210">
        <f t="shared" si="242"/>
        <v>0</v>
      </c>
      <c r="I129" s="211">
        <f t="shared" si="242"/>
        <v>0</v>
      </c>
      <c r="J129" s="212">
        <f t="shared" si="242"/>
        <v>4</v>
      </c>
      <c r="K129" s="210">
        <f t="shared" si="242"/>
        <v>68</v>
      </c>
      <c r="L129" s="210">
        <f t="shared" si="242"/>
        <v>4</v>
      </c>
      <c r="M129" s="210">
        <f t="shared" si="242"/>
        <v>65</v>
      </c>
      <c r="N129" s="210">
        <f t="shared" si="242"/>
        <v>0</v>
      </c>
      <c r="O129" s="360">
        <f t="shared" si="242"/>
        <v>8</v>
      </c>
      <c r="P129" s="361">
        <f t="shared" si="242"/>
        <v>4</v>
      </c>
      <c r="Q129" s="362">
        <f t="shared" si="242"/>
        <v>60</v>
      </c>
      <c r="R129" s="362">
        <f t="shared" si="242"/>
        <v>2</v>
      </c>
      <c r="S129" s="362">
        <f t="shared" si="242"/>
        <v>30</v>
      </c>
      <c r="T129" s="362">
        <f t="shared" si="242"/>
        <v>0</v>
      </c>
      <c r="U129" s="360">
        <f t="shared" si="242"/>
        <v>6</v>
      </c>
      <c r="V129" s="361">
        <f t="shared" si="242"/>
        <v>4</v>
      </c>
      <c r="W129" s="362">
        <f t="shared" si="242"/>
        <v>60</v>
      </c>
      <c r="X129" s="362">
        <f t="shared" si="242"/>
        <v>6</v>
      </c>
      <c r="Y129" s="362">
        <f t="shared" si="242"/>
        <v>90</v>
      </c>
      <c r="Z129" s="362">
        <f t="shared" si="242"/>
        <v>0</v>
      </c>
      <c r="AA129" s="360">
        <f t="shared" si="242"/>
        <v>10</v>
      </c>
      <c r="AB129" s="361">
        <f t="shared" si="242"/>
        <v>1</v>
      </c>
      <c r="AC129" s="362">
        <f t="shared" si="242"/>
        <v>15</v>
      </c>
      <c r="AD129" s="362">
        <f t="shared" si="242"/>
        <v>5</v>
      </c>
      <c r="AE129" s="362">
        <f t="shared" si="242"/>
        <v>75</v>
      </c>
      <c r="AF129" s="362">
        <f t="shared" si="242"/>
        <v>0</v>
      </c>
      <c r="AG129" s="362">
        <f t="shared" si="242"/>
        <v>6</v>
      </c>
      <c r="AH129" s="361">
        <f t="shared" si="242"/>
        <v>1</v>
      </c>
      <c r="AI129" s="362">
        <f t="shared" si="242"/>
        <v>15</v>
      </c>
      <c r="AJ129" s="362">
        <f t="shared" si="242"/>
        <v>12</v>
      </c>
      <c r="AK129" s="362">
        <f t="shared" si="242"/>
        <v>180</v>
      </c>
      <c r="AL129" s="362">
        <f t="shared" si="242"/>
        <v>0</v>
      </c>
      <c r="AM129" s="362">
        <f t="shared" si="242"/>
        <v>13</v>
      </c>
      <c r="AN129" s="361">
        <f t="shared" si="242"/>
        <v>1</v>
      </c>
      <c r="AO129" s="362">
        <f t="shared" si="242"/>
        <v>15</v>
      </c>
      <c r="AP129" s="362">
        <f t="shared" si="242"/>
        <v>4</v>
      </c>
      <c r="AQ129" s="362">
        <f t="shared" si="242"/>
        <v>60</v>
      </c>
      <c r="AR129" s="362">
        <f t="shared" si="242"/>
        <v>0</v>
      </c>
      <c r="AS129" s="362">
        <f t="shared" si="242"/>
        <v>5</v>
      </c>
      <c r="AT129" s="361">
        <f t="shared" si="242"/>
        <v>1</v>
      </c>
      <c r="AU129" s="362">
        <f t="shared" si="242"/>
        <v>15</v>
      </c>
      <c r="AV129" s="362">
        <f t="shared" si="242"/>
        <v>13</v>
      </c>
      <c r="AW129" s="362">
        <f t="shared" si="242"/>
        <v>195</v>
      </c>
      <c r="AX129" s="362">
        <f t="shared" si="242"/>
        <v>0</v>
      </c>
      <c r="AY129" s="362">
        <f t="shared" si="242"/>
        <v>14</v>
      </c>
      <c r="AZ129" s="361">
        <f t="shared" si="242"/>
        <v>16</v>
      </c>
      <c r="BA129" s="362">
        <f t="shared" si="242"/>
        <v>248</v>
      </c>
      <c r="BB129" s="362">
        <f t="shared" si="242"/>
        <v>46</v>
      </c>
      <c r="BC129" s="362">
        <f t="shared" si="242"/>
        <v>695</v>
      </c>
      <c r="BD129" s="362">
        <v>0</v>
      </c>
      <c r="BE129" s="363">
        <f t="shared" si="242"/>
        <v>62</v>
      </c>
      <c r="BF129" s="445"/>
      <c r="BG129" s="213"/>
    </row>
    <row r="130" spans="1:62" s="326" customFormat="1" ht="16.149999999999999" customHeight="1" thickBot="1" x14ac:dyDescent="0.25">
      <c r="A130" s="692" t="s">
        <v>245</v>
      </c>
      <c r="B130" s="693"/>
      <c r="C130" s="694"/>
      <c r="D130" s="518">
        <f t="shared" ref="D130:AE130" si="243">IF(D108+D129=0,"",D108+D129)</f>
        <v>16</v>
      </c>
      <c r="E130" s="519">
        <f t="shared" si="243"/>
        <v>212</v>
      </c>
      <c r="F130" s="519">
        <f t="shared" si="243"/>
        <v>21</v>
      </c>
      <c r="G130" s="519">
        <f t="shared" si="243"/>
        <v>262</v>
      </c>
      <c r="H130" s="519">
        <f t="shared" si="243"/>
        <v>30</v>
      </c>
      <c r="I130" s="520">
        <f t="shared" si="243"/>
        <v>37</v>
      </c>
      <c r="J130" s="518">
        <f t="shared" si="243"/>
        <v>24</v>
      </c>
      <c r="K130" s="519">
        <f t="shared" si="243"/>
        <v>368</v>
      </c>
      <c r="L130" s="519">
        <f t="shared" si="243"/>
        <v>8</v>
      </c>
      <c r="M130" s="519">
        <f t="shared" si="243"/>
        <v>125</v>
      </c>
      <c r="N130" s="606">
        <f t="shared" si="243"/>
        <v>30</v>
      </c>
      <c r="O130" s="521">
        <f t="shared" si="243"/>
        <v>32</v>
      </c>
      <c r="P130" s="522">
        <f t="shared" si="243"/>
        <v>22</v>
      </c>
      <c r="Q130" s="523">
        <f t="shared" si="243"/>
        <v>330</v>
      </c>
      <c r="R130" s="523">
        <f t="shared" si="243"/>
        <v>6</v>
      </c>
      <c r="S130" s="523">
        <f t="shared" si="243"/>
        <v>120</v>
      </c>
      <c r="T130" s="523">
        <f t="shared" si="243"/>
        <v>30</v>
      </c>
      <c r="U130" s="524">
        <f t="shared" si="243"/>
        <v>30</v>
      </c>
      <c r="V130" s="522">
        <f t="shared" si="243"/>
        <v>20</v>
      </c>
      <c r="W130" s="523">
        <f t="shared" si="243"/>
        <v>300</v>
      </c>
      <c r="X130" s="523">
        <f t="shared" si="243"/>
        <v>12</v>
      </c>
      <c r="Y130" s="523">
        <f t="shared" si="243"/>
        <v>180</v>
      </c>
      <c r="Z130" s="606">
        <f t="shared" si="243"/>
        <v>30</v>
      </c>
      <c r="AA130" s="524">
        <f t="shared" si="243"/>
        <v>32</v>
      </c>
      <c r="AB130" s="522">
        <f t="shared" si="243"/>
        <v>14</v>
      </c>
      <c r="AC130" s="523">
        <f t="shared" si="243"/>
        <v>210</v>
      </c>
      <c r="AD130" s="523">
        <f t="shared" si="243"/>
        <v>16</v>
      </c>
      <c r="AE130" s="523">
        <f t="shared" si="243"/>
        <v>240</v>
      </c>
      <c r="AF130" s="523">
        <v>0</v>
      </c>
      <c r="AG130" s="523">
        <f>IF(AG108+AG129=0,"",AG108+AG129)</f>
        <v>30</v>
      </c>
      <c r="AH130" s="522">
        <f>IF(AH108+AH129=0,"",AH108+AH129)</f>
        <v>10</v>
      </c>
      <c r="AI130" s="523">
        <f>IF(AI108+AI129=0,"",AI108+AI129)</f>
        <v>150</v>
      </c>
      <c r="AJ130" s="523">
        <f>IF(AJ108+AJ129=0,"",AJ108+AJ129)</f>
        <v>22</v>
      </c>
      <c r="AK130" s="523">
        <f>IF(AK108+AK129=0,"",AK108+AK129)</f>
        <v>330</v>
      </c>
      <c r="AL130" s="523">
        <v>0</v>
      </c>
      <c r="AM130" s="524">
        <f>IF(AM108+AM129=0,"",AM108+AM129)</f>
        <v>32</v>
      </c>
      <c r="AN130" s="522">
        <f>IF(AN108+AN129=0,"",AN108+AN129)</f>
        <v>14</v>
      </c>
      <c r="AO130" s="523">
        <f>IF(AO108+AO129=0,"",AO108+AO129)</f>
        <v>210</v>
      </c>
      <c r="AP130" s="523">
        <f>IF(AP108+AP129=0,"",AP108+AP129)</f>
        <v>16</v>
      </c>
      <c r="AQ130" s="523">
        <f>IF(AQ108+AQ129=0,"",AQ108+AQ129)</f>
        <v>240</v>
      </c>
      <c r="AR130" s="523">
        <v>0</v>
      </c>
      <c r="AS130" s="524">
        <f>IF(AS108+AS129=0,"",AS108+AS129)</f>
        <v>30</v>
      </c>
      <c r="AT130" s="522">
        <f>IF(AT108+AT129=0,"",AT108+AT129)</f>
        <v>6</v>
      </c>
      <c r="AU130" s="523">
        <f>IF(AU108+AU129=0,"",AU108+AU129)</f>
        <v>90</v>
      </c>
      <c r="AV130" s="523">
        <f>IF(AV108+AV129=0,"",AV108+AV129)</f>
        <v>26</v>
      </c>
      <c r="AW130" s="523">
        <f>IF(AW108+AW129=0,"",AW108+AW129)</f>
        <v>390</v>
      </c>
      <c r="AX130" s="523">
        <v>0</v>
      </c>
      <c r="AY130" s="525">
        <f t="shared" ref="AY130:BE130" si="244">IF(AY108+AY129=0,"",AY108+AY129)</f>
        <v>32</v>
      </c>
      <c r="AZ130" s="526">
        <f t="shared" si="244"/>
        <v>126</v>
      </c>
      <c r="BA130" s="523">
        <f t="shared" si="244"/>
        <v>1898</v>
      </c>
      <c r="BB130" s="523">
        <f t="shared" si="244"/>
        <v>129</v>
      </c>
      <c r="BC130" s="523">
        <f t="shared" si="244"/>
        <v>1940</v>
      </c>
      <c r="BD130" s="523">
        <f t="shared" si="244"/>
        <v>240</v>
      </c>
      <c r="BE130" s="525">
        <f t="shared" si="244"/>
        <v>255</v>
      </c>
      <c r="BF130" s="446"/>
      <c r="BG130" s="214"/>
      <c r="BJ130" s="672">
        <f>SUM(BA130,BC130)</f>
        <v>3838</v>
      </c>
    </row>
    <row r="131" spans="1:62" s="216" customFormat="1" ht="16.149999999999999" customHeight="1" thickTop="1" thickBot="1" x14ac:dyDescent="0.25">
      <c r="A131" s="695"/>
      <c r="B131" s="696"/>
      <c r="C131" s="697"/>
      <c r="D131" s="688">
        <f>SUM(E130+G130)</f>
        <v>474</v>
      </c>
      <c r="E131" s="689"/>
      <c r="F131" s="689"/>
      <c r="G131" s="689"/>
      <c r="H131" s="689"/>
      <c r="I131" s="690"/>
      <c r="J131" s="688">
        <f>SUM(K130+M130)</f>
        <v>493</v>
      </c>
      <c r="K131" s="689"/>
      <c r="L131" s="689"/>
      <c r="M131" s="689"/>
      <c r="N131" s="689"/>
      <c r="O131" s="690"/>
      <c r="P131" s="688">
        <f>SUM(Q130+S130)</f>
        <v>450</v>
      </c>
      <c r="Q131" s="689"/>
      <c r="R131" s="689"/>
      <c r="S131" s="689"/>
      <c r="T131" s="689"/>
      <c r="U131" s="689"/>
      <c r="V131" s="688">
        <f>SUM(W130+Y130)</f>
        <v>480</v>
      </c>
      <c r="W131" s="689"/>
      <c r="X131" s="689"/>
      <c r="Y131" s="689"/>
      <c r="Z131" s="689"/>
      <c r="AA131" s="690"/>
      <c r="AB131" s="688">
        <f>AC130+AE130</f>
        <v>450</v>
      </c>
      <c r="AC131" s="689"/>
      <c r="AD131" s="689"/>
      <c r="AE131" s="689"/>
      <c r="AF131" s="689"/>
      <c r="AG131" s="690"/>
      <c r="AH131" s="688">
        <f>AI130+AK130</f>
        <v>480</v>
      </c>
      <c r="AI131" s="689"/>
      <c r="AJ131" s="689"/>
      <c r="AK131" s="689"/>
      <c r="AL131" s="689"/>
      <c r="AM131" s="690"/>
      <c r="AN131" s="688">
        <f>AO130+AQ130</f>
        <v>450</v>
      </c>
      <c r="AO131" s="689"/>
      <c r="AP131" s="689"/>
      <c r="AQ131" s="689"/>
      <c r="AR131" s="689"/>
      <c r="AS131" s="690"/>
      <c r="AT131" s="688">
        <f>AU130+AW130</f>
        <v>480</v>
      </c>
      <c r="AU131" s="689"/>
      <c r="AV131" s="689"/>
      <c r="AW131" s="689"/>
      <c r="AX131" s="689"/>
      <c r="AY131" s="691"/>
      <c r="AZ131" s="639"/>
      <c r="BA131" s="640">
        <f>SUM(D131+J131+P131+V131+AB131+AH131+AN131+AT131)</f>
        <v>3757</v>
      </c>
      <c r="BB131" s="640"/>
      <c r="BC131" s="640">
        <f>SUM(BA130+BC130)</f>
        <v>3838</v>
      </c>
      <c r="BD131" s="640"/>
      <c r="BE131" s="641"/>
      <c r="BF131" s="447"/>
      <c r="BG131" s="215"/>
    </row>
    <row r="132" spans="1:62" s="413" customFormat="1" ht="16.149999999999999" customHeight="1" thickTop="1" x14ac:dyDescent="0.2">
      <c r="A132" s="679" t="s">
        <v>246</v>
      </c>
      <c r="B132" s="680"/>
      <c r="C132" s="680"/>
      <c r="D132" s="680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0"/>
      <c r="AD132" s="680"/>
      <c r="AE132" s="680"/>
      <c r="AF132" s="680"/>
      <c r="AG132" s="680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409"/>
      <c r="BA132" s="410"/>
      <c r="BB132" s="410"/>
      <c r="BC132" s="410"/>
      <c r="BD132" s="410"/>
      <c r="BE132" s="411"/>
      <c r="BF132" s="412"/>
      <c r="BG132" s="412"/>
    </row>
    <row r="133" spans="1:62" s="413" customFormat="1" ht="16.149999999999999" customHeight="1" x14ac:dyDescent="0.2">
      <c r="A133" s="218"/>
      <c r="B133" s="414"/>
      <c r="C133" s="219" t="s">
        <v>247</v>
      </c>
      <c r="D133" s="220"/>
      <c r="E133" s="221"/>
      <c r="F133" s="221"/>
      <c r="G133" s="221"/>
      <c r="H133" s="203"/>
      <c r="I133" s="222" t="str">
        <f>IF(COUNTIF(I12:I131,"A")=0,"",(COUNTIF(I12:I131,"A")))</f>
        <v/>
      </c>
      <c r="J133" s="223"/>
      <c r="K133" s="221"/>
      <c r="L133" s="221"/>
      <c r="M133" s="221"/>
      <c r="N133" s="203"/>
      <c r="O133" s="222">
        <f>IF(COUNTIF(O12:O131,"A")=0,"",(COUNTIF(O12:O131,"A")))</f>
        <v>1</v>
      </c>
      <c r="P133" s="221"/>
      <c r="Q133" s="221"/>
      <c r="R133" s="221"/>
      <c r="S133" s="221"/>
      <c r="T133" s="203"/>
      <c r="U133" s="222">
        <f>IF(COUNTIF(U12:U131,"A")=0,"",(COUNTIF(U12:U131,"A")))</f>
        <v>1</v>
      </c>
      <c r="V133" s="223"/>
      <c r="W133" s="221"/>
      <c r="X133" s="221"/>
      <c r="Y133" s="221"/>
      <c r="Z133" s="203"/>
      <c r="AA133" s="222">
        <f>IF(COUNTIF(AA12:AA131,"A")=0,"",(COUNTIF(AA12:AA131,"A")))</f>
        <v>1</v>
      </c>
      <c r="AB133" s="221"/>
      <c r="AC133" s="221"/>
      <c r="AD133" s="221"/>
      <c r="AE133" s="221"/>
      <c r="AF133" s="203"/>
      <c r="AG133" s="222" t="str">
        <f>IF(COUNTIF(AG12:AG131,"A")=0,"",(COUNTIF(AG12:AG131,"A")))</f>
        <v/>
      </c>
      <c r="AH133" s="221"/>
      <c r="AI133" s="221"/>
      <c r="AJ133" s="221"/>
      <c r="AK133" s="221"/>
      <c r="AL133" s="203"/>
      <c r="AM133" s="222" t="str">
        <f>IF(COUNTIF(AM12:AM131,"A")=0,"",(COUNTIF(AM12:AM131,"A")))</f>
        <v/>
      </c>
      <c r="AN133" s="221"/>
      <c r="AO133" s="221"/>
      <c r="AP133" s="221"/>
      <c r="AQ133" s="221"/>
      <c r="AR133" s="203"/>
      <c r="AS133" s="222" t="str">
        <f>IF(COUNTIF(AS12:AS131,"A")=0,"",(COUNTIF(AS12:AS131,"A")))</f>
        <v/>
      </c>
      <c r="AT133" s="221"/>
      <c r="AU133" s="221"/>
      <c r="AV133" s="221"/>
      <c r="AW133" s="221"/>
      <c r="AX133" s="203"/>
      <c r="AY133" s="222" t="str">
        <f>IF(COUNTIF(AY12:AY131,"A")=0,"",(COUNTIF(AY12:AY131,"A")))</f>
        <v/>
      </c>
      <c r="AZ133" s="415"/>
      <c r="BA133" s="416"/>
      <c r="BB133" s="416"/>
      <c r="BC133" s="416"/>
      <c r="BD133" s="417"/>
      <c r="BE133" s="418">
        <f t="shared" ref="BE133:BE145" si="245">IF(SUM(D133:AG133)=0,"",SUM(D133:AG133))</f>
        <v>3</v>
      </c>
    </row>
    <row r="134" spans="1:62" s="413" customFormat="1" ht="16.149999999999999" customHeight="1" x14ac:dyDescent="0.2">
      <c r="A134" s="218"/>
      <c r="B134" s="414"/>
      <c r="C134" s="219" t="s">
        <v>248</v>
      </c>
      <c r="D134" s="220"/>
      <c r="E134" s="221"/>
      <c r="F134" s="221"/>
      <c r="G134" s="221"/>
      <c r="H134" s="203"/>
      <c r="I134" s="222">
        <f>IF(COUNTIF(I12:I131,"B")=0,"",(COUNTIF(I12:I131,"B")))</f>
        <v>5</v>
      </c>
      <c r="J134" s="223"/>
      <c r="K134" s="221"/>
      <c r="L134" s="221"/>
      <c r="M134" s="221"/>
      <c r="N134" s="203"/>
      <c r="O134" s="222">
        <f>IF(COUNTIF(O12:O131,"B")=0,"",(COUNTIF(O12:O131,"B")))</f>
        <v>2</v>
      </c>
      <c r="P134" s="221"/>
      <c r="Q134" s="221"/>
      <c r="R134" s="221"/>
      <c r="S134" s="221"/>
      <c r="T134" s="203"/>
      <c r="U134" s="222">
        <f>IF(COUNTIF(U12:U131,"B")=0,"",(COUNTIF(U12:U131,"B")))</f>
        <v>2</v>
      </c>
      <c r="V134" s="223"/>
      <c r="W134" s="221"/>
      <c r="X134" s="221"/>
      <c r="Y134" s="221"/>
      <c r="Z134" s="203"/>
      <c r="AA134" s="222">
        <f>IF(COUNTIF(AA12:AA131,"B")=0,"",(COUNTIF(AA12:AA131,"B")))</f>
        <v>1</v>
      </c>
      <c r="AB134" s="221"/>
      <c r="AC134" s="221"/>
      <c r="AD134" s="221"/>
      <c r="AE134" s="221"/>
      <c r="AF134" s="203"/>
      <c r="AG134" s="222" t="str">
        <f>IF(COUNTIF(AG12:AG131,"B")=0,"",(COUNTIF(AG12:AG131,"B")))</f>
        <v/>
      </c>
      <c r="AH134" s="221"/>
      <c r="AI134" s="221"/>
      <c r="AJ134" s="221"/>
      <c r="AK134" s="221"/>
      <c r="AL134" s="203"/>
      <c r="AM134" s="222">
        <f>IF(COUNTIF(AM12:AM131,"B")=0,"",(COUNTIF(AM12:AM131,"B")))</f>
        <v>1</v>
      </c>
      <c r="AN134" s="221"/>
      <c r="AO134" s="221"/>
      <c r="AP134" s="221"/>
      <c r="AQ134" s="221"/>
      <c r="AR134" s="203"/>
      <c r="AS134" s="222">
        <f>IF(COUNTIF(AS12:AS131,"B")=0,"",(COUNTIF(AS12:AS131,"B")))</f>
        <v>5</v>
      </c>
      <c r="AT134" s="221"/>
      <c r="AU134" s="221"/>
      <c r="AV134" s="221"/>
      <c r="AW134" s="221"/>
      <c r="AX134" s="203"/>
      <c r="AY134" s="222">
        <f>IF(COUNTIF(AY12:AY131,"B")=0,"",(COUNTIF(AY12:AY131,"B")))</f>
        <v>1</v>
      </c>
      <c r="AZ134" s="415"/>
      <c r="BA134" s="416"/>
      <c r="BB134" s="416"/>
      <c r="BC134" s="416"/>
      <c r="BD134" s="417"/>
      <c r="BE134" s="418">
        <f t="shared" si="245"/>
        <v>10</v>
      </c>
    </row>
    <row r="135" spans="1:62" s="413" customFormat="1" ht="16.149999999999999" customHeight="1" x14ac:dyDescent="0.2">
      <c r="A135" s="218"/>
      <c r="B135" s="414"/>
      <c r="C135" s="219" t="s">
        <v>249</v>
      </c>
      <c r="D135" s="220"/>
      <c r="E135" s="221"/>
      <c r="F135" s="221"/>
      <c r="G135" s="221"/>
      <c r="H135" s="203"/>
      <c r="I135" s="222">
        <f>IF(COUNTIF(I12:I131,"F")=0,"",(COUNTIF(I12:I131,"F")))</f>
        <v>1</v>
      </c>
      <c r="J135" s="223"/>
      <c r="K135" s="221"/>
      <c r="L135" s="221"/>
      <c r="M135" s="221"/>
      <c r="N135" s="203"/>
      <c r="O135" s="222">
        <f>IF(COUNTIF(O12:O131,"F")=0,"",(COUNTIF(O12:O131,"F")))</f>
        <v>5</v>
      </c>
      <c r="P135" s="221"/>
      <c r="Q135" s="221"/>
      <c r="R135" s="221"/>
      <c r="S135" s="221"/>
      <c r="T135" s="203"/>
      <c r="U135" s="222">
        <f>IF(COUNTIF(U12:U131,"F")=0,"",(COUNTIF(U12:U131,"F")))</f>
        <v>2</v>
      </c>
      <c r="V135" s="223"/>
      <c r="W135" s="221"/>
      <c r="X135" s="221"/>
      <c r="Y135" s="221"/>
      <c r="Z135" s="203"/>
      <c r="AA135" s="222">
        <f>IF(COUNTIF(AA12:AA131,"F")=0,"",(COUNTIF(AA12:AA131,"F")))</f>
        <v>1</v>
      </c>
      <c r="AB135" s="221"/>
      <c r="AC135" s="221"/>
      <c r="AD135" s="221"/>
      <c r="AE135" s="221"/>
      <c r="AF135" s="203"/>
      <c r="AG135" s="222">
        <f>IF(COUNTIF(AG12:AG131,"F")=0,"",(COUNTIF(AG12:AG131,"F")))</f>
        <v>2</v>
      </c>
      <c r="AH135" s="221"/>
      <c r="AI135" s="221"/>
      <c r="AJ135" s="221"/>
      <c r="AK135" s="221"/>
      <c r="AL135" s="203"/>
      <c r="AM135" s="222">
        <f>IF(COUNTIF(AM12:AM131,"F")=0,"",(COUNTIF(AM12:AM131,"F")))</f>
        <v>2</v>
      </c>
      <c r="AN135" s="221"/>
      <c r="AO135" s="221"/>
      <c r="AP135" s="221"/>
      <c r="AQ135" s="221"/>
      <c r="AR135" s="203"/>
      <c r="AS135" s="222">
        <f>IF(COUNTIF(AS12:AS131,"F")=0,"",(COUNTIF(AS12:AS131,"F")))</f>
        <v>2</v>
      </c>
      <c r="AT135" s="221"/>
      <c r="AU135" s="221"/>
      <c r="AV135" s="221"/>
      <c r="AW135" s="221"/>
      <c r="AX135" s="203"/>
      <c r="AY135" s="222">
        <f>IF(COUNTIF(AY12:AY131,"F")=0,"",(COUNTIF(AY12:AY131,"F")))</f>
        <v>2</v>
      </c>
      <c r="AZ135" s="415"/>
      <c r="BA135" s="416"/>
      <c r="BB135" s="416"/>
      <c r="BC135" s="416"/>
      <c r="BD135" s="417"/>
      <c r="BE135" s="418">
        <f t="shared" si="245"/>
        <v>11</v>
      </c>
    </row>
    <row r="136" spans="1:62" s="413" customFormat="1" ht="16.149999999999999" customHeight="1" x14ac:dyDescent="0.2">
      <c r="A136" s="218"/>
      <c r="B136" s="414"/>
      <c r="C136" s="219" t="s">
        <v>250</v>
      </c>
      <c r="D136" s="220"/>
      <c r="E136" s="221"/>
      <c r="F136" s="221"/>
      <c r="G136" s="221"/>
      <c r="H136" s="203"/>
      <c r="I136" s="222" t="str">
        <f>IF(COUNTIF(I12:I131,"F(S)")=0,"",(COUNTIF(I12:I131,"F(S)")))</f>
        <v/>
      </c>
      <c r="J136" s="223"/>
      <c r="K136" s="221"/>
      <c r="L136" s="221"/>
      <c r="M136" s="221"/>
      <c r="N136" s="203"/>
      <c r="O136" s="222" t="str">
        <f>IF(COUNTIF(O12:O131,"F(S)")=0,"",(COUNTIF(O12:O131,"F(S)")))</f>
        <v/>
      </c>
      <c r="P136" s="221"/>
      <c r="Q136" s="221"/>
      <c r="R136" s="221"/>
      <c r="S136" s="221"/>
      <c r="T136" s="203"/>
      <c r="U136" s="222" t="str">
        <f>IF(COUNTIF(U12:U131,"F(S)")=0,"",(COUNTIF(U12:U131,"F(S)")))</f>
        <v/>
      </c>
      <c r="V136" s="223"/>
      <c r="W136" s="221"/>
      <c r="X136" s="221"/>
      <c r="Y136" s="221"/>
      <c r="Z136" s="203"/>
      <c r="AA136" s="222" t="str">
        <f>IF(COUNTIF(AA12:AA131,"F(S)")=0,"",(COUNTIF(AA12:AA131,"F(S)")))</f>
        <v/>
      </c>
      <c r="AB136" s="221"/>
      <c r="AC136" s="221"/>
      <c r="AD136" s="221"/>
      <c r="AE136" s="221"/>
      <c r="AF136" s="203"/>
      <c r="AG136" s="222" t="str">
        <f>IF(COUNTIF(AG12:AG131,"F(S)")=0,"",(COUNTIF(AG12:AG131,"F(S)")))</f>
        <v/>
      </c>
      <c r="AH136" s="221"/>
      <c r="AI136" s="221"/>
      <c r="AJ136" s="221"/>
      <c r="AK136" s="221"/>
      <c r="AL136" s="203"/>
      <c r="AM136" s="222" t="str">
        <f>IF(COUNTIF(AM12:AM131,"F(S)")=0,"",(COUNTIF(AM12:AM131,"F(S)")))</f>
        <v/>
      </c>
      <c r="AN136" s="221"/>
      <c r="AO136" s="221"/>
      <c r="AP136" s="221"/>
      <c r="AQ136" s="221"/>
      <c r="AR136" s="203"/>
      <c r="AS136" s="222" t="str">
        <f>IF(COUNTIF(AS12:AS131,"F(S)")=0,"",(COUNTIF(AS12:AS131,"F(S)")))</f>
        <v/>
      </c>
      <c r="AT136" s="221"/>
      <c r="AU136" s="221"/>
      <c r="AV136" s="221"/>
      <c r="AW136" s="221"/>
      <c r="AX136" s="203"/>
      <c r="AY136" s="222" t="str">
        <f>IF(COUNTIF(AY12:AY131,"F(S)")=0,"",(COUNTIF(AY12:AY131,"F(S)")))</f>
        <v/>
      </c>
      <c r="AZ136" s="415"/>
      <c r="BA136" s="416"/>
      <c r="BB136" s="416"/>
      <c r="BC136" s="416"/>
      <c r="BD136" s="417"/>
      <c r="BE136" s="418" t="str">
        <f>IF(SUM(D136:AG136)=0,"",SUM(D136:AG136))</f>
        <v/>
      </c>
    </row>
    <row r="137" spans="1:62" s="413" customFormat="1" ht="16.149999999999999" customHeight="1" x14ac:dyDescent="0.2">
      <c r="A137" s="218"/>
      <c r="B137" s="414"/>
      <c r="C137" s="219" t="s">
        <v>251</v>
      </c>
      <c r="D137" s="220"/>
      <c r="E137" s="221"/>
      <c r="F137" s="221"/>
      <c r="G137" s="221"/>
      <c r="H137" s="203"/>
      <c r="I137" s="222" t="str">
        <f>IF(COUNTIF(I12:I131,"F(Z)")=0,"",(COUNTIF(I12:I131,"F(Z)")))</f>
        <v/>
      </c>
      <c r="J137" s="223"/>
      <c r="K137" s="221"/>
      <c r="L137" s="221"/>
      <c r="M137" s="221"/>
      <c r="N137" s="203"/>
      <c r="O137" s="222" t="str">
        <f>IF(COUNTIF(O12:O131,"F(Z)")=0,"",(COUNTIF(O12:O131,"F(Z)")))</f>
        <v/>
      </c>
      <c r="P137" s="221"/>
      <c r="Q137" s="221"/>
      <c r="R137" s="221"/>
      <c r="S137" s="221"/>
      <c r="T137" s="203"/>
      <c r="U137" s="222">
        <f>IF(COUNTIF(U12:U131,"F(Z)")=0,"",(COUNTIF(U12:U131,"F(Z)")))</f>
        <v>1</v>
      </c>
      <c r="V137" s="223"/>
      <c r="W137" s="221"/>
      <c r="X137" s="221"/>
      <c r="Y137" s="221"/>
      <c r="Z137" s="203"/>
      <c r="AA137" s="222" t="str">
        <f>IF(COUNTIF(AA12:AA131,"F(Z)")=0,"",(COUNTIF(AA12:AA131,"F(Z)")))</f>
        <v/>
      </c>
      <c r="AB137" s="221"/>
      <c r="AC137" s="221"/>
      <c r="AD137" s="221"/>
      <c r="AE137" s="221"/>
      <c r="AF137" s="203"/>
      <c r="AG137" s="222" t="str">
        <f>IF(COUNTIF(AG12:AG131,"F(Z)")=0,"",(COUNTIF(AG12:AG131,"F(Z)")))</f>
        <v/>
      </c>
      <c r="AH137" s="221"/>
      <c r="AI137" s="221"/>
      <c r="AJ137" s="221"/>
      <c r="AK137" s="221"/>
      <c r="AL137" s="203"/>
      <c r="AM137" s="222" t="str">
        <f>IF(COUNTIF(AM12:AM131,"F(Z)")=0,"",(COUNTIF(AM12:AM131,"F(Z)")))</f>
        <v/>
      </c>
      <c r="AN137" s="221"/>
      <c r="AO137" s="221"/>
      <c r="AP137" s="221"/>
      <c r="AQ137" s="221"/>
      <c r="AR137" s="203"/>
      <c r="AS137" s="222" t="str">
        <f>IF(COUNTIF(AS12:AS131,"F(Z)")=0,"",(COUNTIF(AS12:AS131,"F(Z)")))</f>
        <v/>
      </c>
      <c r="AT137" s="221"/>
      <c r="AU137" s="221"/>
      <c r="AV137" s="221"/>
      <c r="AW137" s="221"/>
      <c r="AX137" s="203"/>
      <c r="AY137" s="222" t="str">
        <f>IF(COUNTIF(AY12:AY131,"F(Z)")=0,"",(COUNTIF(AY12:AY131,"F(Z)")))</f>
        <v/>
      </c>
      <c r="AZ137" s="415"/>
      <c r="BA137" s="416"/>
      <c r="BB137" s="416"/>
      <c r="BC137" s="416"/>
      <c r="BD137" s="417"/>
      <c r="BE137" s="418">
        <f t="shared" si="245"/>
        <v>1</v>
      </c>
    </row>
    <row r="138" spans="1:62" s="413" customFormat="1" ht="16.149999999999999" customHeight="1" x14ac:dyDescent="0.2">
      <c r="A138" s="218"/>
      <c r="B138" s="414"/>
      <c r="C138" s="219" t="s">
        <v>252</v>
      </c>
      <c r="D138" s="220"/>
      <c r="E138" s="221"/>
      <c r="F138" s="221"/>
      <c r="G138" s="221"/>
      <c r="H138" s="203"/>
      <c r="I138" s="222">
        <f>IF(COUNTIF(I11:I131,"G")=0,"",(COUNTIF(I11:I131,"G")))</f>
        <v>1</v>
      </c>
      <c r="J138" s="223"/>
      <c r="K138" s="221"/>
      <c r="L138" s="221"/>
      <c r="M138" s="221"/>
      <c r="N138" s="203"/>
      <c r="O138" s="222">
        <f>IF(COUNTIF(O11:O131,"G")=0,"",(COUNTIF(O11:O131,"G")))</f>
        <v>5</v>
      </c>
      <c r="P138" s="221"/>
      <c r="Q138" s="221"/>
      <c r="R138" s="221"/>
      <c r="S138" s="221"/>
      <c r="T138" s="203"/>
      <c r="U138" s="222">
        <f>IF(COUNTIF(U11:U131,"G")=0,"",(COUNTIF(U11:U131,"G")))</f>
        <v>3</v>
      </c>
      <c r="V138" s="223"/>
      <c r="W138" s="221"/>
      <c r="X138" s="221"/>
      <c r="Y138" s="221"/>
      <c r="Z138" s="203"/>
      <c r="AA138" s="222">
        <f>IF(COUNTIF(AA11:AA131,"G")=0,"",(COUNTIF(AA11:AA131,"G")))</f>
        <v>6</v>
      </c>
      <c r="AB138" s="221"/>
      <c r="AC138" s="221"/>
      <c r="AD138" s="221"/>
      <c r="AE138" s="221"/>
      <c r="AF138" s="203"/>
      <c r="AG138" s="222">
        <f>IF(COUNTIF(AG11:AG131,"G")=0,"",(COUNTIF(AG11:AG131,"G")))</f>
        <v>3</v>
      </c>
      <c r="AH138" s="221"/>
      <c r="AI138" s="221"/>
      <c r="AJ138" s="221"/>
      <c r="AK138" s="221"/>
      <c r="AL138" s="203"/>
      <c r="AM138" s="222">
        <f>IF(COUNTIF(AM11:AM131,"G")=0,"",(COUNTIF(AM11:AM131,"G")))</f>
        <v>3</v>
      </c>
      <c r="AN138" s="221"/>
      <c r="AO138" s="221"/>
      <c r="AP138" s="221"/>
      <c r="AQ138" s="221"/>
      <c r="AR138" s="203"/>
      <c r="AS138" s="222">
        <f>IF(COUNTIF(AS11:AS131,"G")=0,"",(COUNTIF(AS11:AS131,"G")))</f>
        <v>3</v>
      </c>
      <c r="AT138" s="221"/>
      <c r="AU138" s="221"/>
      <c r="AV138" s="221"/>
      <c r="AW138" s="221"/>
      <c r="AX138" s="203"/>
      <c r="AY138" s="222">
        <f>IF(COUNTIF(AY11:AY131,"G")=0,"",(COUNTIF(AY11:AY131,"G")))</f>
        <v>5</v>
      </c>
      <c r="AZ138" s="415"/>
      <c r="BA138" s="416"/>
      <c r="BB138" s="416"/>
      <c r="BC138" s="416"/>
      <c r="BD138" s="417"/>
      <c r="BE138" s="418">
        <f t="shared" si="245"/>
        <v>18</v>
      </c>
    </row>
    <row r="139" spans="1:62" s="413" customFormat="1" ht="16.149999999999999" customHeight="1" x14ac:dyDescent="0.2">
      <c r="A139" s="218"/>
      <c r="B139" s="414"/>
      <c r="C139" s="219" t="s">
        <v>253</v>
      </c>
      <c r="D139" s="220"/>
      <c r="E139" s="221"/>
      <c r="F139" s="221"/>
      <c r="G139" s="221"/>
      <c r="H139" s="203"/>
      <c r="I139" s="222" t="str">
        <f>IF(COUNTIF(I12:I131,"G(Z)")=0,"",COUNTIF(I12:I131,"G(Z)"))</f>
        <v/>
      </c>
      <c r="J139" s="223"/>
      <c r="K139" s="221"/>
      <c r="L139" s="221"/>
      <c r="M139" s="221"/>
      <c r="N139" s="203"/>
      <c r="O139" s="222" t="str">
        <f>IF(COUNTIF(O12:O131,"G(Z)")=0,"",COUNTIF(O12:O131,"G(Z)"))</f>
        <v/>
      </c>
      <c r="P139" s="221"/>
      <c r="Q139" s="221"/>
      <c r="R139" s="221"/>
      <c r="S139" s="221"/>
      <c r="T139" s="203"/>
      <c r="U139" s="222" t="str">
        <f>IF(COUNTIF(U12:U131,"G(Z)")=0,"",COUNTIF(U12:U131,"G(Z)"))</f>
        <v/>
      </c>
      <c r="V139" s="223"/>
      <c r="W139" s="221"/>
      <c r="X139" s="221"/>
      <c r="Y139" s="221"/>
      <c r="Z139" s="203"/>
      <c r="AA139" s="222" t="str">
        <f>IF(COUNTIF(AA12:AA131,"G(Z)")=0,"",COUNTIF(AA12:AA131,"G(Z)"))</f>
        <v/>
      </c>
      <c r="AB139" s="221"/>
      <c r="AC139" s="221"/>
      <c r="AD139" s="221"/>
      <c r="AE139" s="221"/>
      <c r="AF139" s="203"/>
      <c r="AG139" s="222" t="str">
        <f>IF(COUNTIF(AG12:AG131,"G(Z)")=0,"",COUNTIF(AG12:AG131,"G(Z)"))</f>
        <v/>
      </c>
      <c r="AH139" s="221"/>
      <c r="AI139" s="221"/>
      <c r="AJ139" s="221"/>
      <c r="AK139" s="221"/>
      <c r="AL139" s="203"/>
      <c r="AM139" s="222" t="str">
        <f>IF(COUNTIF(AM12:AM131,"G(Z)")=0,"",COUNTIF(AM12:AM131,"G(Z)"))</f>
        <v/>
      </c>
      <c r="AN139" s="221"/>
      <c r="AO139" s="221"/>
      <c r="AP139" s="221"/>
      <c r="AQ139" s="221"/>
      <c r="AR139" s="203"/>
      <c r="AS139" s="222" t="str">
        <f>IF(COUNTIF(AS12:AS131,"G(Z)")=0,"",COUNTIF(AS12:AS131,"G(Z)"))</f>
        <v/>
      </c>
      <c r="AT139" s="221"/>
      <c r="AU139" s="221"/>
      <c r="AV139" s="221"/>
      <c r="AW139" s="221"/>
      <c r="AX139" s="203"/>
      <c r="AY139" s="222" t="str">
        <f>IF(COUNTIF(AY12:AY131,"G(Z)")=0,"",COUNTIF(AY12:AY131,"G(Z)"))</f>
        <v/>
      </c>
      <c r="AZ139" s="415"/>
      <c r="BA139" s="416"/>
      <c r="BB139" s="416"/>
      <c r="BC139" s="416"/>
      <c r="BD139" s="417"/>
      <c r="BE139" s="418" t="str">
        <f t="shared" si="245"/>
        <v/>
      </c>
    </row>
    <row r="140" spans="1:62" s="413" customFormat="1" ht="16.149999999999999" customHeight="1" x14ac:dyDescent="0.2">
      <c r="A140" s="218"/>
      <c r="B140" s="414"/>
      <c r="C140" s="219" t="s">
        <v>254</v>
      </c>
      <c r="D140" s="220"/>
      <c r="E140" s="221"/>
      <c r="F140" s="221"/>
      <c r="G140" s="221"/>
      <c r="H140" s="203"/>
      <c r="I140" s="222">
        <f>IF(COUNTIF(I12:I131,"K")=0,"",(COUNTIF(I12:I131,"K")))</f>
        <v>3</v>
      </c>
      <c r="J140" s="223"/>
      <c r="K140" s="221"/>
      <c r="L140" s="221"/>
      <c r="M140" s="221"/>
      <c r="N140" s="203"/>
      <c r="O140" s="222">
        <f>IF(COUNTIF(O12:O131,"K")=0,"",(COUNTIF(O12:O131,"K")))</f>
        <v>5</v>
      </c>
      <c r="P140" s="221"/>
      <c r="Q140" s="221"/>
      <c r="R140" s="221"/>
      <c r="S140" s="221"/>
      <c r="T140" s="203"/>
      <c r="U140" s="222">
        <f>IF(COUNTIF(U12:U131,"K")=0,"",(COUNTIF(U12:U131,"K")))</f>
        <v>5</v>
      </c>
      <c r="V140" s="223"/>
      <c r="W140" s="221"/>
      <c r="X140" s="221"/>
      <c r="Y140" s="221"/>
      <c r="Z140" s="203"/>
      <c r="AA140" s="222">
        <f>IF(COUNTIF(AA12:AA131,"K")=0,"",(COUNTIF(AA12:AA131,"K")))</f>
        <v>1</v>
      </c>
      <c r="AB140" s="221"/>
      <c r="AC140" s="221"/>
      <c r="AD140" s="221"/>
      <c r="AE140" s="221"/>
      <c r="AF140" s="203"/>
      <c r="AG140" s="222">
        <f>IF(COUNTIF(AG12:AG131,"K")=0,"",(COUNTIF(AG12:AG131,"K")))</f>
        <v>2</v>
      </c>
      <c r="AH140" s="221"/>
      <c r="AI140" s="221"/>
      <c r="AJ140" s="221"/>
      <c r="AK140" s="221"/>
      <c r="AL140" s="203"/>
      <c r="AM140" s="222">
        <f>IF(COUNTIF(AM12:AM131,"K")=0,"",(COUNTIF(AM12:AM131,"K")))</f>
        <v>3</v>
      </c>
      <c r="AN140" s="221"/>
      <c r="AO140" s="221"/>
      <c r="AP140" s="221"/>
      <c r="AQ140" s="221"/>
      <c r="AR140" s="203"/>
      <c r="AS140" s="222">
        <f>IF(COUNTIF(AS12:AS131,"K")=0,"",(COUNTIF(AS12:AS131,"K")))</f>
        <v>1</v>
      </c>
      <c r="AT140" s="221"/>
      <c r="AU140" s="221"/>
      <c r="AV140" s="221"/>
      <c r="AW140" s="221"/>
      <c r="AX140" s="203"/>
      <c r="AY140" s="222" t="str">
        <f>IF(COUNTIF(AY12:AY131,"K")=0,"",(COUNTIF(AY17:AY131,"K")))</f>
        <v/>
      </c>
      <c r="AZ140" s="415"/>
      <c r="BA140" s="416"/>
      <c r="BB140" s="416"/>
      <c r="BC140" s="416"/>
      <c r="BD140" s="417"/>
      <c r="BE140" s="418">
        <f t="shared" si="245"/>
        <v>16</v>
      </c>
    </row>
    <row r="141" spans="1:62" s="413" customFormat="1" ht="16.149999999999999" customHeight="1" x14ac:dyDescent="0.2">
      <c r="A141" s="218"/>
      <c r="B141" s="414"/>
      <c r="C141" s="219" t="s">
        <v>255</v>
      </c>
      <c r="D141" s="220"/>
      <c r="E141" s="221"/>
      <c r="F141" s="221"/>
      <c r="G141" s="221"/>
      <c r="H141" s="203"/>
      <c r="I141" s="222" t="str">
        <f>IF(COUNTIF(I12:I131,"K(Z)")=0,"",(COUNTIF(I12:I131,"K(Z)")))</f>
        <v/>
      </c>
      <c r="J141" s="223"/>
      <c r="K141" s="221"/>
      <c r="L141" s="221"/>
      <c r="M141" s="221"/>
      <c r="N141" s="203"/>
      <c r="O141" s="222" t="str">
        <f>IF(COUNTIF(O12:O131,"K(Z)")=0,"",(COUNTIF(O12:O131,"K(Z)")))</f>
        <v/>
      </c>
      <c r="P141" s="221"/>
      <c r="Q141" s="221"/>
      <c r="R141" s="221"/>
      <c r="S141" s="221"/>
      <c r="T141" s="203"/>
      <c r="U141" s="222" t="str">
        <f>IF(COUNTIF(U12:U131,"K(Z)")=0,"",(COUNTIF(U12:U131,"K(Z)")))</f>
        <v/>
      </c>
      <c r="V141" s="223"/>
      <c r="W141" s="221"/>
      <c r="X141" s="221"/>
      <c r="Y141" s="221"/>
      <c r="Z141" s="203"/>
      <c r="AA141" s="222">
        <f>IF(COUNTIF(AA12:AA131,"K(Z)")=0,"",(COUNTIF(AA12:AA131,"K(Z)")))</f>
        <v>3</v>
      </c>
      <c r="AB141" s="221"/>
      <c r="AC141" s="221"/>
      <c r="AD141" s="221"/>
      <c r="AE141" s="221"/>
      <c r="AF141" s="203"/>
      <c r="AG141" s="222">
        <f>IF(COUNTIF(AG12:AG131,"K(Z)")=0,"",(COUNTIF(AG12:AG131,"K(Z)")))</f>
        <v>1</v>
      </c>
      <c r="AH141" s="221"/>
      <c r="AI141" s="221"/>
      <c r="AJ141" s="221"/>
      <c r="AK141" s="221"/>
      <c r="AL141" s="203"/>
      <c r="AM141" s="222" t="str">
        <f>IF(COUNTIF(AM12:AM131,"K(Z)")=0,"",(COUNTIF(AM12:AM131,"K(Z)")))</f>
        <v/>
      </c>
      <c r="AN141" s="221"/>
      <c r="AO141" s="221"/>
      <c r="AP141" s="221"/>
      <c r="AQ141" s="221"/>
      <c r="AR141" s="203"/>
      <c r="AS141" s="222" t="str">
        <f>IF(COUNTIF(AS12:AS131,"K(Z)")=0,"",(COUNTIF(AS12:AS131,"K(Z)")))</f>
        <v/>
      </c>
      <c r="AT141" s="221"/>
      <c r="AU141" s="221"/>
      <c r="AV141" s="221"/>
      <c r="AW141" s="221"/>
      <c r="AX141" s="203"/>
      <c r="AY141" s="222">
        <f>IF(COUNTIF(AY12:AY131,"K(Z)")=0,"",(COUNTIF(AY12:AY131,"K(Z)")))</f>
        <v>1</v>
      </c>
      <c r="AZ141" s="415"/>
      <c r="BA141" s="416"/>
      <c r="BB141" s="416"/>
      <c r="BC141" s="416"/>
      <c r="BD141" s="417"/>
      <c r="BE141" s="418">
        <f t="shared" si="245"/>
        <v>4</v>
      </c>
    </row>
    <row r="142" spans="1:62" s="413" customFormat="1" ht="16.149999999999999" customHeight="1" x14ac:dyDescent="0.2">
      <c r="A142" s="218"/>
      <c r="B142" s="414"/>
      <c r="C142" s="219" t="s">
        <v>256</v>
      </c>
      <c r="D142" s="220"/>
      <c r="E142" s="221"/>
      <c r="F142" s="221"/>
      <c r="G142" s="221"/>
      <c r="H142" s="203"/>
      <c r="I142" s="222" t="str">
        <f>IF(COUNTIF(I12:I131,"AV")=0,"",COUNTIF(I12:I131,"AV"))</f>
        <v/>
      </c>
      <c r="J142" s="223"/>
      <c r="K142" s="221"/>
      <c r="L142" s="221"/>
      <c r="M142" s="221"/>
      <c r="N142" s="203"/>
      <c r="O142" s="222" t="str">
        <f>IF(COUNTIF(O12:O131,"AV")=0,"",COUNTIF(O12:O131,"AV"))</f>
        <v/>
      </c>
      <c r="P142" s="221"/>
      <c r="Q142" s="221"/>
      <c r="R142" s="221"/>
      <c r="S142" s="221"/>
      <c r="T142" s="203"/>
      <c r="U142" s="222" t="str">
        <f>IF(COUNTIF(U12:U131,"AV")=0,"",COUNTIF(U12:U131,"AV"))</f>
        <v/>
      </c>
      <c r="V142" s="223"/>
      <c r="W142" s="221"/>
      <c r="X142" s="221"/>
      <c r="Y142" s="221"/>
      <c r="Z142" s="203"/>
      <c r="AA142" s="222" t="str">
        <f>IF(COUNTIF(AA12:AA131,"AV")=0,"",COUNTIF(AA12:AA131,"AV"))</f>
        <v/>
      </c>
      <c r="AB142" s="221"/>
      <c r="AC142" s="221"/>
      <c r="AD142" s="221"/>
      <c r="AE142" s="221"/>
      <c r="AF142" s="203"/>
      <c r="AG142" s="222" t="str">
        <f>IF(COUNTIF(AG12:AG131,"AV")=0,"",COUNTIF(AG12:AG131,"AV"))</f>
        <v/>
      </c>
      <c r="AH142" s="221"/>
      <c r="AI142" s="221"/>
      <c r="AJ142" s="221"/>
      <c r="AK142" s="221"/>
      <c r="AL142" s="203"/>
      <c r="AM142" s="222" t="str">
        <f>IF(COUNTIF(AM12:AM131,"AV")=0,"",COUNTIF(AM12:AM131,"AV"))</f>
        <v/>
      </c>
      <c r="AN142" s="221"/>
      <c r="AO142" s="221"/>
      <c r="AP142" s="221"/>
      <c r="AQ142" s="221"/>
      <c r="AR142" s="203"/>
      <c r="AS142" s="222" t="str">
        <f>IF(COUNTIF(AS12:AS131,"AV")=0,"",COUNTIF(AS12:AS131,"AV"))</f>
        <v/>
      </c>
      <c r="AT142" s="221"/>
      <c r="AU142" s="221"/>
      <c r="AV142" s="221"/>
      <c r="AW142" s="221"/>
      <c r="AX142" s="203"/>
      <c r="AY142" s="222" t="str">
        <f>IF(COUNTIF(AY12:AY131,"AV")=0,"",COUNTIF(AY12:AY131,"AV"))</f>
        <v/>
      </c>
      <c r="AZ142" s="415"/>
      <c r="BA142" s="416"/>
      <c r="BB142" s="416"/>
      <c r="BC142" s="416"/>
      <c r="BD142" s="417"/>
      <c r="BE142" s="418" t="str">
        <f t="shared" si="245"/>
        <v/>
      </c>
    </row>
    <row r="143" spans="1:62" s="413" customFormat="1" ht="16.149999999999999" customHeight="1" x14ac:dyDescent="0.2">
      <c r="A143" s="218"/>
      <c r="B143" s="414"/>
      <c r="C143" s="219" t="s">
        <v>257</v>
      </c>
      <c r="D143" s="220"/>
      <c r="E143" s="221"/>
      <c r="F143" s="221"/>
      <c r="G143" s="221"/>
      <c r="H143" s="203"/>
      <c r="I143" s="222" t="str">
        <f>IF(COUNTIF(I12:I131,"KO")=0,"",COUNTIF(I12:I131,"KO"))</f>
        <v/>
      </c>
      <c r="J143" s="223"/>
      <c r="K143" s="221"/>
      <c r="L143" s="221"/>
      <c r="M143" s="221"/>
      <c r="N143" s="203"/>
      <c r="O143" s="222" t="str">
        <f>IF(COUNTIF(O12:O131,"KO")=0,"",COUNTIF(O12:O131,"KO"))</f>
        <v/>
      </c>
      <c r="P143" s="221"/>
      <c r="Q143" s="221"/>
      <c r="R143" s="221"/>
      <c r="S143" s="221"/>
      <c r="T143" s="203"/>
      <c r="U143" s="222" t="str">
        <f>IF(COUNTIF(U12:U131,"KO")=0,"",COUNTIF(U12:U131,"KO"))</f>
        <v/>
      </c>
      <c r="V143" s="223"/>
      <c r="W143" s="221"/>
      <c r="X143" s="221"/>
      <c r="Y143" s="221"/>
      <c r="Z143" s="203"/>
      <c r="AA143" s="222" t="str">
        <f>IF(COUNTIF(AA12:AA131,"KO")=0,"",COUNTIF(AA12:AA131,"KO"))</f>
        <v/>
      </c>
      <c r="AB143" s="221"/>
      <c r="AC143" s="221"/>
      <c r="AD143" s="221"/>
      <c r="AE143" s="221"/>
      <c r="AF143" s="203"/>
      <c r="AG143" s="222" t="str">
        <f>IF(COUNTIF(AG12:AG131,"KO")=0,"",COUNTIF(AG12:AG131,"KO"))</f>
        <v/>
      </c>
      <c r="AH143" s="221"/>
      <c r="AI143" s="221"/>
      <c r="AJ143" s="221"/>
      <c r="AK143" s="221"/>
      <c r="AL143" s="203"/>
      <c r="AM143" s="222" t="str">
        <f>IF(COUNTIF(AM12:AM131,"KO")=0,"",COUNTIF(AM12:AM131,"KO"))</f>
        <v/>
      </c>
      <c r="AN143" s="221"/>
      <c r="AO143" s="221"/>
      <c r="AP143" s="221"/>
      <c r="AQ143" s="221"/>
      <c r="AR143" s="203"/>
      <c r="AS143" s="222" t="str">
        <f>IF(COUNTIF(AS12:AS131,"KO")=0,"",COUNTIF(AS12:AS131,"KO"))</f>
        <v/>
      </c>
      <c r="AT143" s="221"/>
      <c r="AU143" s="221"/>
      <c r="AV143" s="221"/>
      <c r="AW143" s="221"/>
      <c r="AX143" s="203"/>
      <c r="AY143" s="222" t="str">
        <f>IF(COUNTIF(AY12:AY131,"KO")=0,"",COUNTIF(AY12:AY131,"KO"))</f>
        <v/>
      </c>
      <c r="AZ143" s="415"/>
      <c r="BA143" s="416"/>
      <c r="BB143" s="416"/>
      <c r="BC143" s="416"/>
      <c r="BD143" s="417"/>
      <c r="BE143" s="418" t="str">
        <f t="shared" si="245"/>
        <v/>
      </c>
    </row>
    <row r="144" spans="1:62" s="413" customFormat="1" ht="16.149999999999999" customHeight="1" x14ac:dyDescent="0.2">
      <c r="A144" s="218"/>
      <c r="B144" s="419"/>
      <c r="C144" s="219" t="s">
        <v>258</v>
      </c>
      <c r="D144" s="420"/>
      <c r="E144" s="421"/>
      <c r="F144" s="421"/>
      <c r="G144" s="421"/>
      <c r="H144" s="422"/>
      <c r="I144" s="222" t="str">
        <f>IF(COUNTIF(I12:I131,"S")=0,"",COUNTIF(I12:I131,"S"))</f>
        <v/>
      </c>
      <c r="J144" s="423"/>
      <c r="K144" s="421"/>
      <c r="L144" s="421"/>
      <c r="M144" s="421"/>
      <c r="N144" s="422"/>
      <c r="O144" s="222" t="str">
        <f>IF(COUNTIF(O12:O131,"S")=0,"",COUNTIF(O12:O131,"S"))</f>
        <v/>
      </c>
      <c r="P144" s="421"/>
      <c r="Q144" s="421"/>
      <c r="R144" s="421"/>
      <c r="S144" s="421"/>
      <c r="T144" s="422"/>
      <c r="U144" s="222" t="str">
        <f>IF(COUNTIF(U12:U131,"S")=0,"",COUNTIF(U12:U131,"S"))</f>
        <v/>
      </c>
      <c r="V144" s="423"/>
      <c r="W144" s="421"/>
      <c r="X144" s="421"/>
      <c r="Y144" s="421"/>
      <c r="Z144" s="422"/>
      <c r="AA144" s="222" t="str">
        <f>IF(COUNTIF(AA12:AA131,"S")=0,"",COUNTIF(AA12:AA131,"S"))</f>
        <v/>
      </c>
      <c r="AB144" s="421"/>
      <c r="AC144" s="421"/>
      <c r="AD144" s="421"/>
      <c r="AE144" s="421"/>
      <c r="AF144" s="422"/>
      <c r="AG144" s="222" t="str">
        <f>IF(COUNTIF(AG12:AG131,"S")=0,"",COUNTIF(AG12:AG131,"S"))</f>
        <v/>
      </c>
      <c r="AH144" s="421"/>
      <c r="AI144" s="421"/>
      <c r="AJ144" s="421"/>
      <c r="AK144" s="421"/>
      <c r="AL144" s="422"/>
      <c r="AM144" s="222" t="str">
        <f>IF(COUNTIF(AM12:AM131,"S")=0,"",COUNTIF(AM12:AM131,"S"))</f>
        <v/>
      </c>
      <c r="AN144" s="421"/>
      <c r="AO144" s="421"/>
      <c r="AP144" s="421"/>
      <c r="AQ144" s="421"/>
      <c r="AR144" s="422"/>
      <c r="AS144" s="222" t="str">
        <f>IF(COUNTIF(AS12:AS131,"S")=0,"",COUNTIF(AS12:AS131,"S"))</f>
        <v/>
      </c>
      <c r="AT144" s="421"/>
      <c r="AU144" s="421"/>
      <c r="AV144" s="421"/>
      <c r="AW144" s="421"/>
      <c r="AX144" s="422"/>
      <c r="AY144" s="222" t="str">
        <f>IF(COUNTIF(AY12:AY131,"S")=0,"",COUNTIF(AY12:AY131,"S"))</f>
        <v/>
      </c>
      <c r="AZ144" s="415"/>
      <c r="BA144" s="416"/>
      <c r="BB144" s="416"/>
      <c r="BC144" s="416"/>
      <c r="BD144" s="417"/>
      <c r="BE144" s="418" t="str">
        <f t="shared" si="245"/>
        <v/>
      </c>
    </row>
    <row r="145" spans="1:57" s="413" customFormat="1" ht="16.149999999999999" customHeight="1" x14ac:dyDescent="0.2">
      <c r="A145" s="218"/>
      <c r="B145" s="419"/>
      <c r="C145" s="219" t="s">
        <v>259</v>
      </c>
      <c r="D145" s="420"/>
      <c r="E145" s="421"/>
      <c r="F145" s="421"/>
      <c r="G145" s="421"/>
      <c r="H145" s="422"/>
      <c r="I145" s="222" t="str">
        <f>IF(COUNTIF(I12:I131,"Z")=0,"",COUNTIF(I12:I131,"Z"))</f>
        <v/>
      </c>
      <c r="J145" s="423"/>
      <c r="K145" s="421"/>
      <c r="L145" s="421"/>
      <c r="M145" s="421"/>
      <c r="N145" s="422"/>
      <c r="O145" s="222" t="str">
        <f>IF(COUNTIF(O12:O131,"Z")=0,"",COUNTIF(O12:O131,"Z"))</f>
        <v/>
      </c>
      <c r="P145" s="421"/>
      <c r="Q145" s="421"/>
      <c r="R145" s="421"/>
      <c r="S145" s="421"/>
      <c r="T145" s="422"/>
      <c r="U145" s="222" t="str">
        <f>IF(COUNTIF(U12:U131,"Z")=0,"",COUNTIF(U12:U131,"Z"))</f>
        <v/>
      </c>
      <c r="V145" s="423"/>
      <c r="W145" s="421"/>
      <c r="X145" s="421"/>
      <c r="Y145" s="421"/>
      <c r="Z145" s="422"/>
      <c r="AA145" s="222" t="str">
        <f>IF(COUNTIF(AA12:AA131,"Z")=0,"",COUNTIF(AA12:AA131,"Z"))</f>
        <v/>
      </c>
      <c r="AB145" s="421"/>
      <c r="AC145" s="421"/>
      <c r="AD145" s="421"/>
      <c r="AE145" s="421"/>
      <c r="AF145" s="422"/>
      <c r="AG145" s="222" t="str">
        <f>IF(COUNTIF(AG12:AG131,"Z")=0,"",COUNTIF(AG12:AG131,"Z"))</f>
        <v/>
      </c>
      <c r="AH145" s="423"/>
      <c r="AI145" s="421"/>
      <c r="AJ145" s="421"/>
      <c r="AK145" s="421"/>
      <c r="AL145" s="422"/>
      <c r="AM145" s="222" t="str">
        <f>IF(COUNTIF(AM12:AM131,"Z")=0,"",COUNTIF(AM12:AM131,"Z"))</f>
        <v/>
      </c>
      <c r="AN145" s="421"/>
      <c r="AO145" s="421"/>
      <c r="AP145" s="421"/>
      <c r="AQ145" s="421"/>
      <c r="AR145" s="422"/>
      <c r="AS145" s="222" t="str">
        <f>IF(COUNTIF(AS12:AS131,"Z")=0,"",COUNTIF(AS12:AS131,"Z"))</f>
        <v/>
      </c>
      <c r="AT145" s="421"/>
      <c r="AU145" s="421"/>
      <c r="AV145" s="421"/>
      <c r="AW145" s="421"/>
      <c r="AX145" s="422"/>
      <c r="AY145" s="222">
        <f>IF(COUNTIF(AY12:AY131,"Z")=0,"",COUNTIF(AY12:AY131,"Z"))</f>
        <v>2</v>
      </c>
      <c r="AZ145" s="415"/>
      <c r="BA145" s="416"/>
      <c r="BB145" s="416"/>
      <c r="BC145" s="416"/>
      <c r="BD145" s="417"/>
      <c r="BE145" s="418" t="str">
        <f t="shared" si="245"/>
        <v/>
      </c>
    </row>
    <row r="146" spans="1:57" s="413" customFormat="1" ht="16.149999999999999" customHeight="1" thickBot="1" x14ac:dyDescent="0.25">
      <c r="A146" s="218"/>
      <c r="B146" s="419"/>
      <c r="C146" s="424" t="s">
        <v>260</v>
      </c>
      <c r="D146" s="420"/>
      <c r="E146" s="421"/>
      <c r="F146" s="421"/>
      <c r="G146" s="421"/>
      <c r="H146" s="422"/>
      <c r="I146" s="224">
        <f>IF(SUM(I133:I145)=0,"",SUM(I133:I145))</f>
        <v>10</v>
      </c>
      <c r="J146" s="225"/>
      <c r="K146" s="225"/>
      <c r="L146" s="225"/>
      <c r="M146" s="225"/>
      <c r="N146" s="226"/>
      <c r="O146" s="224">
        <f>IF(SUM(O133:O145)=0,"",SUM(O133:O145))</f>
        <v>18</v>
      </c>
      <c r="P146" s="225"/>
      <c r="Q146" s="225"/>
      <c r="R146" s="225"/>
      <c r="S146" s="225"/>
      <c r="T146" s="226"/>
      <c r="U146" s="224">
        <f>IF(SUM(U133:U145)=0,"",SUM(U133:U145))</f>
        <v>14</v>
      </c>
      <c r="V146" s="225"/>
      <c r="W146" s="225"/>
      <c r="X146" s="225"/>
      <c r="Y146" s="225"/>
      <c r="Z146" s="226"/>
      <c r="AA146" s="224">
        <f>IF(SUM(AA133:AA145)=0,"",SUM(AA133:AA145))</f>
        <v>13</v>
      </c>
      <c r="AB146" s="225"/>
      <c r="AC146" s="225"/>
      <c r="AD146" s="225"/>
      <c r="AE146" s="225"/>
      <c r="AF146" s="226"/>
      <c r="AG146" s="224">
        <f>IF(SUM(AG133:AG145)=0,"",SUM(AG133:AG145))</f>
        <v>8</v>
      </c>
      <c r="AH146" s="227"/>
      <c r="AI146" s="228"/>
      <c r="AJ146" s="228"/>
      <c r="AK146" s="228"/>
      <c r="AL146" s="229"/>
      <c r="AM146" s="230">
        <f>IF(SUM(AM133:AM145)=0,"",SUM(AM133:AM145))</f>
        <v>9</v>
      </c>
      <c r="AN146" s="228"/>
      <c r="AO146" s="228"/>
      <c r="AP146" s="228"/>
      <c r="AQ146" s="228"/>
      <c r="AR146" s="229"/>
      <c r="AS146" s="230">
        <f>IF(SUM(AS133:AS145)=0,"",SUM(AS133:AS145))</f>
        <v>11</v>
      </c>
      <c r="AT146" s="228"/>
      <c r="AU146" s="228"/>
      <c r="AV146" s="228"/>
      <c r="AW146" s="228"/>
      <c r="AX146" s="229"/>
      <c r="AY146" s="230">
        <f>IF(SUM(AY133:AY145)=0,"",SUM(AY133:AY145))</f>
        <v>11</v>
      </c>
      <c r="AZ146" s="231"/>
      <c r="BA146" s="232"/>
      <c r="BB146" s="232"/>
      <c r="BC146" s="232"/>
      <c r="BD146" s="233"/>
      <c r="BE146" s="234">
        <f>IF(SUM(D146:AG146)=0,"",SUM(D146:AY146))</f>
        <v>94</v>
      </c>
    </row>
    <row r="147" spans="1:57" s="327" customFormat="1" ht="16.149999999999999" customHeight="1" thickTop="1" x14ac:dyDescent="0.2">
      <c r="A147" s="681" t="s">
        <v>261</v>
      </c>
      <c r="B147" s="682"/>
      <c r="C147" s="682"/>
      <c r="D147" s="682"/>
      <c r="E147" s="682"/>
      <c r="F147" s="682"/>
      <c r="G147" s="682"/>
      <c r="H147" s="682"/>
      <c r="I147" s="682"/>
      <c r="J147" s="682"/>
      <c r="K147" s="682"/>
      <c r="L147" s="682"/>
      <c r="M147" s="682"/>
      <c r="N147" s="682"/>
      <c r="O147" s="682"/>
      <c r="P147" s="682"/>
      <c r="Q147" s="682"/>
      <c r="R147" s="682"/>
      <c r="S147" s="682"/>
      <c r="T147" s="682"/>
      <c r="U147" s="682"/>
      <c r="V147" s="682"/>
      <c r="W147" s="682"/>
      <c r="X147" s="682"/>
      <c r="Y147" s="682"/>
      <c r="Z147" s="682"/>
      <c r="AA147" s="682"/>
      <c r="AB147" s="682"/>
      <c r="AC147" s="682"/>
      <c r="AD147" s="682"/>
      <c r="AE147" s="682"/>
      <c r="AF147" s="682"/>
      <c r="AG147" s="683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684"/>
      <c r="BA147" s="685"/>
      <c r="BB147" s="685"/>
      <c r="BC147" s="685"/>
      <c r="BD147" s="685"/>
      <c r="BE147" s="685"/>
    </row>
    <row r="148" spans="1:57" s="327" customFormat="1" ht="16.149999999999999" customHeight="1" x14ac:dyDescent="0.2">
      <c r="A148" s="673" t="s">
        <v>274</v>
      </c>
      <c r="B148" s="674"/>
      <c r="C148" s="674"/>
      <c r="D148" s="674"/>
      <c r="E148" s="674"/>
      <c r="F148" s="674"/>
      <c r="G148" s="674"/>
      <c r="H148" s="674"/>
      <c r="I148" s="674"/>
      <c r="J148" s="674"/>
      <c r="K148" s="674"/>
      <c r="L148" s="674"/>
      <c r="M148" s="674"/>
      <c r="N148" s="674"/>
      <c r="O148" s="674"/>
      <c r="P148" s="674"/>
      <c r="Q148" s="674"/>
      <c r="R148" s="674"/>
      <c r="S148" s="674"/>
      <c r="T148" s="674"/>
      <c r="U148" s="674"/>
      <c r="V148" s="674"/>
      <c r="W148" s="674"/>
      <c r="X148" s="674"/>
      <c r="Y148" s="674"/>
      <c r="Z148" s="674"/>
      <c r="AA148" s="674"/>
      <c r="AB148" s="674"/>
      <c r="AC148" s="674"/>
      <c r="AD148" s="674"/>
      <c r="AE148" s="674"/>
      <c r="AF148" s="674"/>
      <c r="AG148" s="675"/>
      <c r="AH148" s="236"/>
      <c r="AI148" s="236"/>
      <c r="AJ148" s="236"/>
      <c r="AK148" s="236"/>
      <c r="AL148" s="236"/>
      <c r="AM148" s="236"/>
      <c r="AN148" s="236"/>
      <c r="AO148" s="236"/>
      <c r="AP148" s="236"/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686"/>
      <c r="BA148" s="687"/>
      <c r="BB148" s="687"/>
      <c r="BC148" s="687"/>
      <c r="BD148" s="687"/>
      <c r="BE148" s="687"/>
    </row>
    <row r="149" spans="1:57" s="327" customFormat="1" ht="16.149999999999999" customHeight="1" x14ac:dyDescent="0.2">
      <c r="A149" s="673" t="s">
        <v>262</v>
      </c>
      <c r="B149" s="674"/>
      <c r="C149" s="674"/>
      <c r="D149" s="674"/>
      <c r="E149" s="674"/>
      <c r="F149" s="674"/>
      <c r="G149" s="674"/>
      <c r="H149" s="674"/>
      <c r="I149" s="674"/>
      <c r="J149" s="674"/>
      <c r="K149" s="674"/>
      <c r="L149" s="674"/>
      <c r="M149" s="674"/>
      <c r="N149" s="674"/>
      <c r="O149" s="674"/>
      <c r="P149" s="674"/>
      <c r="Q149" s="674"/>
      <c r="R149" s="674"/>
      <c r="S149" s="674"/>
      <c r="T149" s="674"/>
      <c r="U149" s="674"/>
      <c r="V149" s="674"/>
      <c r="W149" s="674"/>
      <c r="X149" s="674"/>
      <c r="Y149" s="674"/>
      <c r="Z149" s="674"/>
      <c r="AA149" s="674"/>
      <c r="AB149" s="674"/>
      <c r="AC149" s="674"/>
      <c r="AD149" s="674"/>
      <c r="AE149" s="674"/>
      <c r="AF149" s="674"/>
      <c r="AG149" s="675"/>
      <c r="AH149" s="236"/>
      <c r="AI149" s="236"/>
      <c r="AJ149" s="236"/>
      <c r="AK149" s="236"/>
      <c r="AL149" s="236"/>
      <c r="AM149" s="236"/>
      <c r="AN149" s="236"/>
      <c r="AO149" s="236"/>
      <c r="AP149" s="236"/>
      <c r="AQ149" s="236"/>
      <c r="AR149" s="236"/>
      <c r="AS149" s="236"/>
      <c r="AT149" s="236"/>
      <c r="AU149" s="236"/>
      <c r="AV149" s="236"/>
      <c r="AW149" s="236"/>
      <c r="AX149" s="236"/>
      <c r="AY149" s="236"/>
      <c r="AZ149" s="466"/>
    </row>
    <row r="150" spans="1:57" s="327" customFormat="1" ht="16.149999999999999" customHeight="1" thickBot="1" x14ac:dyDescent="0.25">
      <c r="A150" s="676" t="s">
        <v>263</v>
      </c>
      <c r="B150" s="677"/>
      <c r="C150" s="677"/>
      <c r="D150" s="677"/>
      <c r="E150" s="677"/>
      <c r="F150" s="677"/>
      <c r="G150" s="677"/>
      <c r="H150" s="677"/>
      <c r="I150" s="677"/>
      <c r="J150" s="677"/>
      <c r="K150" s="677"/>
      <c r="L150" s="677"/>
      <c r="M150" s="677"/>
      <c r="N150" s="677"/>
      <c r="O150" s="677"/>
      <c r="P150" s="677"/>
      <c r="Q150" s="677"/>
      <c r="R150" s="677"/>
      <c r="S150" s="677"/>
      <c r="T150" s="677"/>
      <c r="U150" s="677"/>
      <c r="V150" s="677"/>
      <c r="W150" s="677"/>
      <c r="X150" s="677"/>
      <c r="Y150" s="677"/>
      <c r="Z150" s="677"/>
      <c r="AA150" s="677"/>
      <c r="AB150" s="677"/>
      <c r="AC150" s="677"/>
      <c r="AD150" s="677"/>
      <c r="AE150" s="677"/>
      <c r="AF150" s="677"/>
      <c r="AG150" s="678"/>
      <c r="AH150" s="236"/>
      <c r="AI150" s="236"/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466"/>
    </row>
    <row r="151" spans="1:57" s="327" customFormat="1" ht="15.75" customHeight="1" thickTop="1" x14ac:dyDescent="0.2">
      <c r="A151" s="328"/>
      <c r="B151" s="329"/>
      <c r="C151" s="329"/>
      <c r="D151" s="330"/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</row>
    <row r="152" spans="1:57" s="327" customFormat="1" ht="15.75" customHeight="1" x14ac:dyDescent="0.2">
      <c r="A152" s="328"/>
      <c r="B152" s="329"/>
      <c r="C152" s="329"/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</row>
    <row r="153" spans="1:57" s="327" customFormat="1" ht="15.75" customHeight="1" x14ac:dyDescent="0.2">
      <c r="A153" s="328"/>
      <c r="B153" s="329"/>
      <c r="C153" s="329"/>
      <c r="D153" s="330"/>
      <c r="E153" s="330"/>
      <c r="F153" s="330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</row>
    <row r="154" spans="1:57" s="327" customFormat="1" ht="15.75" customHeight="1" x14ac:dyDescent="0.2">
      <c r="A154" s="328"/>
      <c r="B154" s="329"/>
      <c r="C154" s="329"/>
      <c r="D154" s="330"/>
      <c r="E154" s="330"/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</row>
    <row r="155" spans="1:57" s="327" customFormat="1" ht="15.75" customHeight="1" x14ac:dyDescent="0.2">
      <c r="A155" s="328"/>
      <c r="B155" s="329"/>
      <c r="C155" s="329"/>
      <c r="D155" s="330"/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</row>
    <row r="156" spans="1:57" s="327" customFormat="1" ht="15.75" customHeight="1" x14ac:dyDescent="0.2">
      <c r="A156" s="328"/>
      <c r="B156" s="329"/>
      <c r="C156" s="329"/>
      <c r="D156" s="330"/>
      <c r="E156" s="330"/>
      <c r="F156" s="330"/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</row>
    <row r="157" spans="1:57" s="327" customFormat="1" ht="15.75" customHeight="1" x14ac:dyDescent="0.2">
      <c r="A157" s="328"/>
      <c r="B157" s="331"/>
      <c r="C157" s="331"/>
    </row>
    <row r="158" spans="1:57" s="327" customFormat="1" ht="15.75" customHeight="1" x14ac:dyDescent="0.2">
      <c r="A158" s="328"/>
      <c r="B158" s="331"/>
      <c r="C158" s="331"/>
    </row>
    <row r="159" spans="1:57" s="327" customFormat="1" ht="15.75" customHeight="1" x14ac:dyDescent="0.2">
      <c r="A159" s="328"/>
      <c r="B159" s="331"/>
      <c r="C159" s="331"/>
    </row>
    <row r="160" spans="1:57" s="327" customFormat="1" ht="15.75" customHeight="1" x14ac:dyDescent="0.2">
      <c r="A160" s="328"/>
      <c r="B160" s="331"/>
      <c r="C160" s="331"/>
    </row>
    <row r="161" spans="1:3" s="327" customFormat="1" ht="15.75" customHeight="1" x14ac:dyDescent="0.2">
      <c r="A161" s="328"/>
      <c r="B161" s="331"/>
      <c r="C161" s="331"/>
    </row>
    <row r="162" spans="1:3" s="327" customFormat="1" ht="15.75" customHeight="1" x14ac:dyDescent="0.2">
      <c r="A162" s="328"/>
      <c r="B162" s="331"/>
      <c r="C162" s="331"/>
    </row>
    <row r="163" spans="1:3" s="327" customFormat="1" ht="15.75" customHeight="1" x14ac:dyDescent="0.2">
      <c r="A163" s="328"/>
      <c r="B163" s="331"/>
      <c r="C163" s="331"/>
    </row>
    <row r="164" spans="1:3" s="327" customFormat="1" ht="15.75" customHeight="1" x14ac:dyDescent="0.2">
      <c r="A164" s="328"/>
      <c r="B164" s="331"/>
      <c r="C164" s="331"/>
    </row>
    <row r="165" spans="1:3" s="327" customFormat="1" ht="15.75" customHeight="1" x14ac:dyDescent="0.2">
      <c r="A165" s="328"/>
      <c r="B165" s="331"/>
      <c r="C165" s="331"/>
    </row>
    <row r="166" spans="1:3" s="327" customFormat="1" ht="15.75" customHeight="1" x14ac:dyDescent="0.2">
      <c r="A166" s="328"/>
      <c r="B166" s="331"/>
      <c r="C166" s="331"/>
    </row>
    <row r="167" spans="1:3" s="327" customFormat="1" ht="15.75" customHeight="1" x14ac:dyDescent="0.2">
      <c r="A167" s="328"/>
      <c r="B167" s="331"/>
      <c r="C167" s="331"/>
    </row>
    <row r="168" spans="1:3" s="327" customFormat="1" ht="15.75" customHeight="1" x14ac:dyDescent="0.2">
      <c r="A168" s="328"/>
      <c r="B168" s="331"/>
      <c r="C168" s="331"/>
    </row>
    <row r="169" spans="1:3" s="327" customFormat="1" ht="15.75" customHeight="1" x14ac:dyDescent="0.2">
      <c r="A169" s="328"/>
      <c r="B169" s="331"/>
      <c r="C169" s="331"/>
    </row>
    <row r="170" spans="1:3" s="327" customFormat="1" ht="15.75" customHeight="1" x14ac:dyDescent="0.2">
      <c r="A170" s="328"/>
      <c r="B170" s="331"/>
      <c r="C170" s="331"/>
    </row>
    <row r="171" spans="1:3" s="327" customFormat="1" ht="15.75" customHeight="1" x14ac:dyDescent="0.2">
      <c r="A171" s="328"/>
      <c r="B171" s="331"/>
      <c r="C171" s="331"/>
    </row>
    <row r="172" spans="1:3" s="327" customFormat="1" ht="15.75" customHeight="1" x14ac:dyDescent="0.2">
      <c r="A172" s="328"/>
      <c r="B172" s="331"/>
      <c r="C172" s="331"/>
    </row>
    <row r="173" spans="1:3" s="327" customFormat="1" ht="15.75" customHeight="1" x14ac:dyDescent="0.2">
      <c r="A173" s="328"/>
      <c r="B173" s="331"/>
      <c r="C173" s="331"/>
    </row>
    <row r="174" spans="1:3" s="327" customFormat="1" ht="15.75" customHeight="1" x14ac:dyDescent="0.2">
      <c r="A174" s="328"/>
      <c r="B174" s="331"/>
      <c r="C174" s="331"/>
    </row>
    <row r="175" spans="1:3" s="327" customFormat="1" ht="15.75" customHeight="1" x14ac:dyDescent="0.2">
      <c r="A175" s="328"/>
      <c r="B175" s="331"/>
      <c r="C175" s="331"/>
    </row>
    <row r="176" spans="1:3" s="327" customFormat="1" ht="15.75" customHeight="1" x14ac:dyDescent="0.2">
      <c r="A176" s="328"/>
      <c r="B176" s="331"/>
      <c r="C176" s="331"/>
    </row>
    <row r="177" spans="1:3" s="327" customFormat="1" ht="15.75" customHeight="1" x14ac:dyDescent="0.2">
      <c r="A177" s="328"/>
      <c r="B177" s="331"/>
      <c r="C177" s="331"/>
    </row>
    <row r="178" spans="1:3" s="327" customFormat="1" ht="15.75" customHeight="1" x14ac:dyDescent="0.2">
      <c r="A178" s="328"/>
      <c r="B178" s="331"/>
      <c r="C178" s="331"/>
    </row>
    <row r="179" spans="1:3" s="327" customFormat="1" ht="15.75" customHeight="1" x14ac:dyDescent="0.2">
      <c r="A179" s="328"/>
      <c r="B179" s="331"/>
      <c r="C179" s="331"/>
    </row>
    <row r="180" spans="1:3" s="327" customFormat="1" ht="15.75" customHeight="1" x14ac:dyDescent="0.2">
      <c r="A180" s="328"/>
      <c r="B180" s="331"/>
      <c r="C180" s="331"/>
    </row>
    <row r="181" spans="1:3" s="327" customFormat="1" ht="15.75" customHeight="1" x14ac:dyDescent="0.2">
      <c r="A181" s="328"/>
      <c r="B181" s="331"/>
      <c r="C181" s="331"/>
    </row>
    <row r="182" spans="1:3" s="327" customFormat="1" ht="15.75" customHeight="1" x14ac:dyDescent="0.2">
      <c r="A182" s="328"/>
      <c r="B182" s="331"/>
      <c r="C182" s="331"/>
    </row>
    <row r="183" spans="1:3" s="327" customFormat="1" ht="15.75" customHeight="1" x14ac:dyDescent="0.2">
      <c r="A183" s="328"/>
      <c r="B183" s="331"/>
      <c r="C183" s="331"/>
    </row>
    <row r="184" spans="1:3" s="327" customFormat="1" ht="15.75" customHeight="1" x14ac:dyDescent="0.2">
      <c r="A184" s="328"/>
      <c r="B184" s="331"/>
      <c r="C184" s="331"/>
    </row>
    <row r="185" spans="1:3" s="327" customFormat="1" ht="15.75" customHeight="1" x14ac:dyDescent="0.2">
      <c r="A185" s="328"/>
      <c r="B185" s="331"/>
      <c r="C185" s="331"/>
    </row>
    <row r="186" spans="1:3" s="327" customFormat="1" ht="15.75" customHeight="1" x14ac:dyDescent="0.2">
      <c r="A186" s="328"/>
      <c r="B186" s="331"/>
      <c r="C186" s="331"/>
    </row>
    <row r="187" spans="1:3" s="327" customFormat="1" ht="15.75" customHeight="1" x14ac:dyDescent="0.2">
      <c r="A187" s="328"/>
      <c r="B187" s="331"/>
      <c r="C187" s="331"/>
    </row>
    <row r="188" spans="1:3" s="327" customFormat="1" ht="15.75" customHeight="1" x14ac:dyDescent="0.2">
      <c r="A188" s="328"/>
      <c r="B188" s="331"/>
      <c r="C188" s="331"/>
    </row>
    <row r="189" spans="1:3" s="327" customFormat="1" ht="15.75" customHeight="1" x14ac:dyDescent="0.2">
      <c r="A189" s="328"/>
      <c r="B189" s="331"/>
      <c r="C189" s="331"/>
    </row>
    <row r="190" spans="1:3" s="327" customFormat="1" ht="15.75" customHeight="1" x14ac:dyDescent="0.2">
      <c r="A190" s="328"/>
      <c r="B190" s="331"/>
      <c r="C190" s="331"/>
    </row>
    <row r="191" spans="1:3" s="327" customFormat="1" ht="15.75" customHeight="1" x14ac:dyDescent="0.2">
      <c r="A191" s="328"/>
      <c r="B191" s="331"/>
      <c r="C191" s="331"/>
    </row>
    <row r="192" spans="1:3" s="327" customFormat="1" ht="15.75" customHeight="1" x14ac:dyDescent="0.2">
      <c r="A192" s="328"/>
      <c r="B192" s="331"/>
      <c r="C192" s="331"/>
    </row>
    <row r="193" spans="1:3" s="327" customFormat="1" ht="15.75" customHeight="1" x14ac:dyDescent="0.2">
      <c r="A193" s="328"/>
      <c r="B193" s="331"/>
      <c r="C193" s="331"/>
    </row>
    <row r="194" spans="1:3" s="327" customFormat="1" ht="15.75" customHeight="1" x14ac:dyDescent="0.2">
      <c r="A194" s="328"/>
      <c r="B194" s="331"/>
      <c r="C194" s="331"/>
    </row>
    <row r="195" spans="1:3" s="327" customFormat="1" ht="15.75" customHeight="1" x14ac:dyDescent="0.2">
      <c r="A195" s="328"/>
      <c r="B195" s="331"/>
      <c r="C195" s="331"/>
    </row>
    <row r="196" spans="1:3" s="327" customFormat="1" ht="15.75" customHeight="1" x14ac:dyDescent="0.2">
      <c r="A196" s="328"/>
      <c r="B196" s="331"/>
      <c r="C196" s="331"/>
    </row>
    <row r="197" spans="1:3" s="327" customFormat="1" ht="15.75" customHeight="1" x14ac:dyDescent="0.2">
      <c r="A197" s="328"/>
      <c r="B197" s="331"/>
      <c r="C197" s="331"/>
    </row>
    <row r="198" spans="1:3" s="327" customFormat="1" ht="15.75" customHeight="1" x14ac:dyDescent="0.2">
      <c r="A198" s="328"/>
      <c r="B198" s="331"/>
      <c r="C198" s="331"/>
    </row>
    <row r="199" spans="1:3" s="327" customFormat="1" ht="15.75" customHeight="1" x14ac:dyDescent="0.2">
      <c r="A199" s="328"/>
      <c r="B199" s="331"/>
      <c r="C199" s="331"/>
    </row>
    <row r="200" spans="1:3" s="327" customFormat="1" ht="15.75" customHeight="1" x14ac:dyDescent="0.2">
      <c r="A200" s="328"/>
      <c r="B200" s="331"/>
      <c r="C200" s="331"/>
    </row>
    <row r="201" spans="1:3" s="327" customFormat="1" ht="15.75" customHeight="1" x14ac:dyDescent="0.2">
      <c r="A201" s="328"/>
      <c r="B201" s="331"/>
      <c r="C201" s="331"/>
    </row>
    <row r="202" spans="1:3" s="327" customFormat="1" ht="15.75" customHeight="1" x14ac:dyDescent="0.2">
      <c r="A202" s="328"/>
      <c r="B202" s="331"/>
      <c r="C202" s="331"/>
    </row>
    <row r="203" spans="1:3" s="327" customFormat="1" ht="15.75" customHeight="1" x14ac:dyDescent="0.2">
      <c r="A203" s="328"/>
      <c r="B203" s="331"/>
      <c r="C203" s="331"/>
    </row>
    <row r="204" spans="1:3" s="327" customFormat="1" ht="15.75" customHeight="1" x14ac:dyDescent="0.2">
      <c r="A204" s="328"/>
      <c r="B204" s="331"/>
      <c r="C204" s="331"/>
    </row>
    <row r="205" spans="1:3" s="327" customFormat="1" ht="15.75" customHeight="1" x14ac:dyDescent="0.2">
      <c r="A205" s="328"/>
      <c r="B205" s="331"/>
      <c r="C205" s="331"/>
    </row>
    <row r="206" spans="1:3" s="327" customFormat="1" ht="15.75" customHeight="1" x14ac:dyDescent="0.2">
      <c r="A206" s="328"/>
      <c r="B206" s="331"/>
      <c r="C206" s="331"/>
    </row>
    <row r="207" spans="1:3" s="327" customFormat="1" ht="15.75" customHeight="1" x14ac:dyDescent="0.2">
      <c r="A207" s="328"/>
      <c r="B207" s="331"/>
      <c r="C207" s="331"/>
    </row>
    <row r="208" spans="1:3" s="327" customFormat="1" ht="15.75" customHeight="1" x14ac:dyDescent="0.2">
      <c r="A208" s="328"/>
      <c r="B208" s="331"/>
      <c r="C208" s="331"/>
    </row>
    <row r="209" spans="1:3" s="327" customFormat="1" ht="15.75" customHeight="1" x14ac:dyDescent="0.2">
      <c r="A209" s="328"/>
      <c r="B209" s="331"/>
      <c r="C209" s="331"/>
    </row>
    <row r="210" spans="1:3" s="327" customFormat="1" ht="15.75" customHeight="1" x14ac:dyDescent="0.2">
      <c r="A210" s="328"/>
      <c r="B210" s="331"/>
      <c r="C210" s="331"/>
    </row>
    <row r="211" spans="1:3" s="327" customFormat="1" ht="15.75" customHeight="1" x14ac:dyDescent="0.2">
      <c r="A211" s="328"/>
      <c r="B211" s="331"/>
      <c r="C211" s="331"/>
    </row>
    <row r="212" spans="1:3" s="327" customFormat="1" ht="15.75" customHeight="1" x14ac:dyDescent="0.2">
      <c r="A212" s="328"/>
      <c r="B212" s="331"/>
      <c r="C212" s="331"/>
    </row>
    <row r="213" spans="1:3" s="327" customFormat="1" ht="15.75" customHeight="1" x14ac:dyDescent="0.2">
      <c r="A213" s="328"/>
      <c r="B213" s="332"/>
      <c r="C213" s="332"/>
    </row>
    <row r="214" spans="1:3" s="327" customFormat="1" ht="15.75" customHeight="1" x14ac:dyDescent="0.2">
      <c r="A214" s="328"/>
      <c r="B214" s="332"/>
      <c r="C214" s="332"/>
    </row>
    <row r="215" spans="1:3" s="327" customFormat="1" ht="15.75" customHeight="1" x14ac:dyDescent="0.2">
      <c r="A215" s="328"/>
      <c r="B215" s="332"/>
      <c r="C215" s="332"/>
    </row>
    <row r="216" spans="1:3" s="327" customFormat="1" ht="15.75" customHeight="1" x14ac:dyDescent="0.2">
      <c r="A216" s="328"/>
      <c r="B216" s="332"/>
      <c r="C216" s="332"/>
    </row>
    <row r="217" spans="1:3" s="327" customFormat="1" ht="15.75" customHeight="1" x14ac:dyDescent="0.2">
      <c r="A217" s="328"/>
      <c r="B217" s="332"/>
      <c r="C217" s="332"/>
    </row>
    <row r="218" spans="1:3" s="327" customFormat="1" ht="15.75" customHeight="1" x14ac:dyDescent="0.2">
      <c r="A218" s="328"/>
      <c r="B218" s="332"/>
      <c r="C218" s="332"/>
    </row>
    <row r="219" spans="1:3" s="327" customFormat="1" ht="15.75" customHeight="1" x14ac:dyDescent="0.2">
      <c r="A219" s="328"/>
      <c r="B219" s="332"/>
      <c r="C219" s="332"/>
    </row>
    <row r="220" spans="1:3" s="327" customFormat="1" ht="15.75" customHeight="1" x14ac:dyDescent="0.2">
      <c r="A220" s="328"/>
      <c r="B220" s="332"/>
      <c r="C220" s="332"/>
    </row>
    <row r="221" spans="1:3" s="327" customFormat="1" ht="15.75" customHeight="1" x14ac:dyDescent="0.2">
      <c r="A221" s="328"/>
      <c r="B221" s="332"/>
      <c r="C221" s="332"/>
    </row>
    <row r="222" spans="1:3" ht="15.75" customHeight="1" x14ac:dyDescent="0.2">
      <c r="A222" s="333"/>
      <c r="B222" s="276"/>
      <c r="C222" s="276"/>
    </row>
    <row r="223" spans="1:3" ht="15.75" customHeight="1" x14ac:dyDescent="0.2">
      <c r="A223" s="333"/>
      <c r="B223" s="276"/>
      <c r="C223" s="276"/>
    </row>
    <row r="224" spans="1:3" ht="15.75" customHeight="1" x14ac:dyDescent="0.2">
      <c r="A224" s="333"/>
      <c r="B224" s="276"/>
      <c r="C224" s="276"/>
    </row>
    <row r="225" spans="1:3" ht="15.75" customHeight="1" x14ac:dyDescent="0.2">
      <c r="A225" s="333"/>
      <c r="B225" s="276"/>
      <c r="C225" s="276"/>
    </row>
    <row r="226" spans="1:3" ht="15.75" customHeight="1" x14ac:dyDescent="0.2">
      <c r="A226" s="333"/>
      <c r="B226" s="276"/>
      <c r="C226" s="276"/>
    </row>
    <row r="227" spans="1:3" ht="15.75" customHeight="1" x14ac:dyDescent="0.2">
      <c r="A227" s="333"/>
      <c r="B227" s="276"/>
      <c r="C227" s="276"/>
    </row>
    <row r="228" spans="1:3" ht="15.75" customHeight="1" x14ac:dyDescent="0.2">
      <c r="A228" s="333"/>
      <c r="B228" s="276"/>
      <c r="C228" s="276"/>
    </row>
    <row r="229" spans="1:3" ht="15.75" customHeight="1" x14ac:dyDescent="0.2">
      <c r="A229" s="333"/>
      <c r="B229" s="276"/>
      <c r="C229" s="276"/>
    </row>
    <row r="230" spans="1:3" ht="15.75" customHeight="1" x14ac:dyDescent="0.2">
      <c r="A230" s="333"/>
      <c r="B230" s="276"/>
      <c r="C230" s="276"/>
    </row>
    <row r="231" spans="1:3" ht="15.75" customHeight="1" x14ac:dyDescent="0.2">
      <c r="A231" s="333"/>
      <c r="B231" s="276"/>
      <c r="C231" s="276"/>
    </row>
    <row r="232" spans="1:3" ht="15.75" customHeight="1" x14ac:dyDescent="0.2">
      <c r="A232" s="333"/>
      <c r="B232" s="276"/>
      <c r="C232" s="276"/>
    </row>
    <row r="233" spans="1:3" ht="15.75" customHeight="1" x14ac:dyDescent="0.2">
      <c r="A233" s="333"/>
      <c r="B233" s="276"/>
      <c r="C233" s="276"/>
    </row>
    <row r="234" spans="1:3" ht="15.75" customHeight="1" x14ac:dyDescent="0.2">
      <c r="A234" s="333"/>
      <c r="B234" s="276"/>
      <c r="C234" s="276"/>
    </row>
    <row r="235" spans="1:3" ht="15.75" customHeight="1" x14ac:dyDescent="0.2">
      <c r="A235" s="333"/>
      <c r="B235" s="276"/>
      <c r="C235" s="276"/>
    </row>
    <row r="236" spans="1:3" ht="15.75" customHeight="1" x14ac:dyDescent="0.2">
      <c r="A236" s="333"/>
      <c r="B236" s="276"/>
      <c r="C236" s="276"/>
    </row>
    <row r="237" spans="1:3" ht="15.75" customHeight="1" x14ac:dyDescent="0.2">
      <c r="A237" s="333"/>
      <c r="B237" s="276"/>
      <c r="C237" s="276"/>
    </row>
    <row r="238" spans="1:3" ht="15.75" customHeight="1" x14ac:dyDescent="0.2">
      <c r="A238" s="333"/>
      <c r="B238" s="276"/>
      <c r="C238" s="276"/>
    </row>
    <row r="239" spans="1:3" ht="15.75" customHeight="1" x14ac:dyDescent="0.2">
      <c r="A239" s="333"/>
      <c r="B239" s="276"/>
      <c r="C239" s="276"/>
    </row>
    <row r="240" spans="1:3" ht="15.75" customHeight="1" x14ac:dyDescent="0.2">
      <c r="A240" s="333"/>
      <c r="B240" s="276"/>
      <c r="C240" s="276"/>
    </row>
    <row r="241" spans="1:3" ht="15.75" customHeight="1" x14ac:dyDescent="0.2">
      <c r="A241" s="333"/>
      <c r="B241" s="276"/>
      <c r="C241" s="276"/>
    </row>
    <row r="242" spans="1:3" ht="15.75" customHeight="1" x14ac:dyDescent="0.2">
      <c r="A242" s="333"/>
      <c r="B242" s="276"/>
      <c r="C242" s="276"/>
    </row>
    <row r="243" spans="1:3" ht="15.75" customHeight="1" x14ac:dyDescent="0.2">
      <c r="A243" s="333"/>
      <c r="B243" s="276"/>
      <c r="C243" s="276"/>
    </row>
    <row r="244" spans="1:3" ht="15.75" customHeight="1" x14ac:dyDescent="0.2">
      <c r="A244" s="333"/>
      <c r="B244" s="276"/>
      <c r="C244" s="276"/>
    </row>
    <row r="245" spans="1:3" ht="15.75" customHeight="1" x14ac:dyDescent="0.2">
      <c r="A245" s="333"/>
      <c r="B245" s="276"/>
      <c r="C245" s="276"/>
    </row>
    <row r="246" spans="1:3" ht="15.75" customHeight="1" x14ac:dyDescent="0.2">
      <c r="A246" s="333"/>
      <c r="B246" s="276"/>
      <c r="C246" s="276"/>
    </row>
    <row r="247" spans="1:3" ht="15.75" customHeight="1" x14ac:dyDescent="0.2">
      <c r="A247" s="333"/>
      <c r="B247" s="276"/>
      <c r="C247" s="276"/>
    </row>
    <row r="248" spans="1:3" ht="15.75" customHeight="1" x14ac:dyDescent="0.2">
      <c r="A248" s="333"/>
      <c r="B248" s="276"/>
      <c r="C248" s="276"/>
    </row>
    <row r="249" spans="1:3" ht="15.75" customHeight="1" x14ac:dyDescent="0.2">
      <c r="A249" s="333"/>
      <c r="B249" s="276"/>
      <c r="C249" s="276"/>
    </row>
    <row r="250" spans="1:3" ht="15.75" customHeight="1" x14ac:dyDescent="0.2">
      <c r="A250" s="333"/>
      <c r="B250" s="276"/>
      <c r="C250" s="276"/>
    </row>
    <row r="251" spans="1:3" ht="15.75" customHeight="1" x14ac:dyDescent="0.2">
      <c r="A251" s="333"/>
      <c r="B251" s="276"/>
      <c r="C251" s="276"/>
    </row>
    <row r="252" spans="1:3" ht="15.75" customHeight="1" x14ac:dyDescent="0.2">
      <c r="A252" s="333"/>
      <c r="B252" s="276"/>
      <c r="C252" s="276"/>
    </row>
    <row r="253" spans="1:3" ht="15.75" customHeight="1" x14ac:dyDescent="0.2">
      <c r="A253" s="333"/>
      <c r="B253" s="276"/>
      <c r="C253" s="276"/>
    </row>
    <row r="254" spans="1:3" ht="15.75" customHeight="1" x14ac:dyDescent="0.2">
      <c r="A254" s="333"/>
      <c r="B254" s="276"/>
      <c r="C254" s="276"/>
    </row>
    <row r="255" spans="1:3" ht="15.75" customHeight="1" x14ac:dyDescent="0.2">
      <c r="A255" s="333"/>
      <c r="B255" s="276"/>
      <c r="C255" s="276"/>
    </row>
    <row r="256" spans="1:3" x14ac:dyDescent="0.2">
      <c r="A256" s="333"/>
      <c r="B256" s="276"/>
      <c r="C256" s="276"/>
    </row>
    <row r="257" spans="1:3" x14ac:dyDescent="0.2">
      <c r="A257" s="333"/>
      <c r="B257" s="276"/>
      <c r="C257" s="276"/>
    </row>
    <row r="258" spans="1:3" x14ac:dyDescent="0.2">
      <c r="A258" s="333"/>
      <c r="B258" s="276"/>
      <c r="C258" s="276"/>
    </row>
    <row r="259" spans="1:3" x14ac:dyDescent="0.2">
      <c r="A259" s="333"/>
      <c r="B259" s="276"/>
      <c r="C259" s="276"/>
    </row>
    <row r="260" spans="1:3" x14ac:dyDescent="0.2">
      <c r="A260" s="333"/>
      <c r="B260" s="276"/>
      <c r="C260" s="276"/>
    </row>
    <row r="261" spans="1:3" x14ac:dyDescent="0.2">
      <c r="A261" s="333"/>
      <c r="B261" s="276"/>
      <c r="C261" s="276"/>
    </row>
    <row r="262" spans="1:3" x14ac:dyDescent="0.2">
      <c r="A262" s="333"/>
      <c r="B262" s="276"/>
      <c r="C262" s="276"/>
    </row>
    <row r="263" spans="1:3" x14ac:dyDescent="0.2">
      <c r="A263" s="333"/>
      <c r="B263" s="276"/>
      <c r="C263" s="276"/>
    </row>
    <row r="264" spans="1:3" x14ac:dyDescent="0.2">
      <c r="A264" s="333"/>
      <c r="B264" s="276"/>
      <c r="C264" s="276"/>
    </row>
    <row r="265" spans="1:3" x14ac:dyDescent="0.2">
      <c r="A265" s="333"/>
      <c r="B265" s="276"/>
      <c r="C265" s="276"/>
    </row>
    <row r="266" spans="1:3" x14ac:dyDescent="0.2">
      <c r="A266" s="333"/>
      <c r="B266" s="276"/>
      <c r="C266" s="276"/>
    </row>
    <row r="267" spans="1:3" x14ac:dyDescent="0.2">
      <c r="A267" s="333"/>
      <c r="B267" s="276"/>
      <c r="C267" s="276"/>
    </row>
    <row r="268" spans="1:3" x14ac:dyDescent="0.2">
      <c r="A268" s="333"/>
      <c r="B268" s="276"/>
      <c r="C268" s="276"/>
    </row>
    <row r="269" spans="1:3" x14ac:dyDescent="0.2">
      <c r="A269" s="333"/>
      <c r="B269" s="276"/>
      <c r="C269" s="276"/>
    </row>
    <row r="270" spans="1:3" x14ac:dyDescent="0.2">
      <c r="A270" s="333"/>
      <c r="B270" s="276"/>
      <c r="C270" s="276"/>
    </row>
    <row r="271" spans="1:3" x14ac:dyDescent="0.2">
      <c r="A271" s="333"/>
      <c r="B271" s="276"/>
      <c r="C271" s="276"/>
    </row>
    <row r="272" spans="1:3" x14ac:dyDescent="0.2">
      <c r="A272" s="333"/>
      <c r="B272" s="276"/>
      <c r="C272" s="276"/>
    </row>
    <row r="273" spans="1:3" x14ac:dyDescent="0.2">
      <c r="A273" s="333"/>
      <c r="B273" s="276"/>
      <c r="C273" s="276"/>
    </row>
    <row r="274" spans="1:3" x14ac:dyDescent="0.2">
      <c r="A274" s="333"/>
      <c r="B274" s="276"/>
      <c r="C274" s="276"/>
    </row>
    <row r="275" spans="1:3" x14ac:dyDescent="0.2">
      <c r="A275" s="333"/>
      <c r="B275" s="276"/>
      <c r="C275" s="276"/>
    </row>
    <row r="276" spans="1:3" x14ac:dyDescent="0.2">
      <c r="A276" s="333"/>
      <c r="B276" s="276"/>
      <c r="C276" s="276"/>
    </row>
    <row r="277" spans="1:3" x14ac:dyDescent="0.2">
      <c r="A277" s="333"/>
      <c r="B277" s="276"/>
      <c r="C277" s="276"/>
    </row>
    <row r="278" spans="1:3" x14ac:dyDescent="0.2">
      <c r="A278" s="333"/>
      <c r="B278" s="276"/>
      <c r="C278" s="276"/>
    </row>
    <row r="279" spans="1:3" x14ac:dyDescent="0.2">
      <c r="A279" s="333"/>
      <c r="B279" s="276"/>
      <c r="C279" s="276"/>
    </row>
    <row r="280" spans="1:3" x14ac:dyDescent="0.2">
      <c r="A280" s="333"/>
      <c r="B280" s="276"/>
      <c r="C280" s="276"/>
    </row>
    <row r="281" spans="1:3" x14ac:dyDescent="0.2">
      <c r="A281" s="333"/>
      <c r="B281" s="276"/>
      <c r="C281" s="276"/>
    </row>
    <row r="282" spans="1:3" x14ac:dyDescent="0.2">
      <c r="A282" s="333"/>
      <c r="B282" s="276"/>
      <c r="C282" s="276"/>
    </row>
    <row r="283" spans="1:3" x14ac:dyDescent="0.2">
      <c r="A283" s="333"/>
      <c r="B283" s="276"/>
      <c r="C283" s="276"/>
    </row>
    <row r="284" spans="1:3" x14ac:dyDescent="0.2">
      <c r="A284" s="333"/>
      <c r="B284" s="276"/>
      <c r="C284" s="276"/>
    </row>
    <row r="285" spans="1:3" x14ac:dyDescent="0.2">
      <c r="A285" s="333"/>
      <c r="B285" s="276"/>
      <c r="C285" s="276"/>
    </row>
    <row r="286" spans="1:3" x14ac:dyDescent="0.2">
      <c r="A286" s="333"/>
      <c r="B286" s="276"/>
      <c r="C286" s="276"/>
    </row>
    <row r="287" spans="1:3" x14ac:dyDescent="0.2">
      <c r="A287" s="333"/>
      <c r="B287" s="276"/>
      <c r="C287" s="276"/>
    </row>
    <row r="288" spans="1:3" x14ac:dyDescent="0.2">
      <c r="A288" s="333"/>
      <c r="B288" s="276"/>
      <c r="C288" s="276"/>
    </row>
    <row r="289" spans="1:3" x14ac:dyDescent="0.2">
      <c r="A289" s="333"/>
      <c r="B289" s="276"/>
      <c r="C289" s="276"/>
    </row>
    <row r="290" spans="1:3" x14ac:dyDescent="0.2">
      <c r="A290" s="333"/>
      <c r="B290" s="276"/>
      <c r="C290" s="276"/>
    </row>
    <row r="291" spans="1:3" x14ac:dyDescent="0.2">
      <c r="A291" s="333"/>
      <c r="B291" s="276"/>
      <c r="C291" s="276"/>
    </row>
    <row r="292" spans="1:3" x14ac:dyDescent="0.2">
      <c r="A292" s="333"/>
      <c r="B292" s="276"/>
      <c r="C292" s="276"/>
    </row>
    <row r="293" spans="1:3" x14ac:dyDescent="0.2">
      <c r="A293" s="333"/>
      <c r="B293" s="276"/>
      <c r="C293" s="276"/>
    </row>
    <row r="294" spans="1:3" x14ac:dyDescent="0.2">
      <c r="A294" s="333"/>
      <c r="B294" s="276"/>
      <c r="C294" s="276"/>
    </row>
    <row r="295" spans="1:3" x14ac:dyDescent="0.2">
      <c r="A295" s="333"/>
      <c r="B295" s="276"/>
      <c r="C295" s="276"/>
    </row>
    <row r="296" spans="1:3" x14ac:dyDescent="0.2">
      <c r="A296" s="333"/>
      <c r="B296" s="276"/>
      <c r="C296" s="276"/>
    </row>
    <row r="297" spans="1:3" x14ac:dyDescent="0.2">
      <c r="A297" s="333"/>
      <c r="B297" s="276"/>
      <c r="C297" s="276"/>
    </row>
    <row r="298" spans="1:3" x14ac:dyDescent="0.2">
      <c r="A298" s="333"/>
      <c r="B298" s="276"/>
      <c r="C298" s="276"/>
    </row>
    <row r="299" spans="1:3" x14ac:dyDescent="0.2">
      <c r="A299" s="333"/>
      <c r="B299" s="276"/>
      <c r="C299" s="276"/>
    </row>
    <row r="300" spans="1:3" x14ac:dyDescent="0.2">
      <c r="A300" s="333"/>
      <c r="B300" s="276"/>
      <c r="C300" s="276"/>
    </row>
    <row r="301" spans="1:3" x14ac:dyDescent="0.2">
      <c r="A301" s="333"/>
      <c r="B301" s="276"/>
      <c r="C301" s="276"/>
    </row>
    <row r="302" spans="1:3" x14ac:dyDescent="0.2">
      <c r="A302" s="333"/>
      <c r="B302" s="276"/>
      <c r="C302" s="276"/>
    </row>
    <row r="303" spans="1:3" x14ac:dyDescent="0.2">
      <c r="A303" s="333"/>
      <c r="B303" s="276"/>
      <c r="C303" s="276"/>
    </row>
    <row r="304" spans="1:3" x14ac:dyDescent="0.2">
      <c r="A304" s="333"/>
      <c r="B304" s="276"/>
      <c r="C304" s="276"/>
    </row>
    <row r="305" spans="1:3" x14ac:dyDescent="0.2">
      <c r="A305" s="333"/>
      <c r="B305" s="276"/>
      <c r="C305" s="276"/>
    </row>
    <row r="306" spans="1:3" x14ac:dyDescent="0.2">
      <c r="A306" s="333"/>
      <c r="B306" s="276"/>
      <c r="C306" s="276"/>
    </row>
    <row r="307" spans="1:3" x14ac:dyDescent="0.2">
      <c r="A307" s="333"/>
      <c r="B307" s="276"/>
      <c r="C307" s="276"/>
    </row>
    <row r="308" spans="1:3" x14ac:dyDescent="0.2">
      <c r="A308" s="333"/>
      <c r="B308" s="276"/>
      <c r="C308" s="276"/>
    </row>
    <row r="309" spans="1:3" x14ac:dyDescent="0.2">
      <c r="A309" s="333"/>
      <c r="B309" s="276"/>
      <c r="C309" s="276"/>
    </row>
    <row r="310" spans="1:3" x14ac:dyDescent="0.2">
      <c r="A310" s="333"/>
      <c r="B310" s="276"/>
      <c r="C310" s="276"/>
    </row>
    <row r="311" spans="1:3" x14ac:dyDescent="0.2">
      <c r="A311" s="333"/>
      <c r="B311" s="276"/>
      <c r="C311" s="276"/>
    </row>
    <row r="312" spans="1:3" x14ac:dyDescent="0.2">
      <c r="A312" s="333"/>
      <c r="B312" s="276"/>
      <c r="C312" s="276"/>
    </row>
    <row r="313" spans="1:3" x14ac:dyDescent="0.2">
      <c r="A313" s="333"/>
      <c r="B313" s="276"/>
      <c r="C313" s="276"/>
    </row>
    <row r="314" spans="1:3" x14ac:dyDescent="0.2">
      <c r="A314" s="333"/>
      <c r="B314" s="276"/>
      <c r="C314" s="276"/>
    </row>
    <row r="315" spans="1:3" x14ac:dyDescent="0.2">
      <c r="A315" s="333"/>
      <c r="B315" s="276"/>
      <c r="C315" s="276"/>
    </row>
    <row r="316" spans="1:3" x14ac:dyDescent="0.2">
      <c r="A316" s="333"/>
      <c r="B316" s="276"/>
      <c r="C316" s="276"/>
    </row>
    <row r="317" spans="1:3" x14ac:dyDescent="0.2">
      <c r="A317" s="333"/>
      <c r="B317" s="276"/>
      <c r="C317" s="276"/>
    </row>
    <row r="318" spans="1:3" x14ac:dyDescent="0.2">
      <c r="A318" s="333"/>
      <c r="B318" s="276"/>
      <c r="C318" s="276"/>
    </row>
  </sheetData>
  <sheetProtection selectLockedCells="1"/>
  <mergeCells count="96">
    <mergeCell ref="AY8:AY9"/>
    <mergeCell ref="AZ8:BA8"/>
    <mergeCell ref="BB8:BC8"/>
    <mergeCell ref="AF8:AF9"/>
    <mergeCell ref="AG8:AG9"/>
    <mergeCell ref="A1:BE1"/>
    <mergeCell ref="A2:BE2"/>
    <mergeCell ref="A3:BE3"/>
    <mergeCell ref="A4:BE4"/>
    <mergeCell ref="A5:BE5"/>
    <mergeCell ref="A6:A9"/>
    <mergeCell ref="B6:B9"/>
    <mergeCell ref="C6:C9"/>
    <mergeCell ref="D6:AG6"/>
    <mergeCell ref="AZ6:BE7"/>
    <mergeCell ref="AH8:AI8"/>
    <mergeCell ref="AJ8:AK8"/>
    <mergeCell ref="AL8:AL9"/>
    <mergeCell ref="AM8:AM9"/>
    <mergeCell ref="V8:W8"/>
    <mergeCell ref="X8:Y8"/>
    <mergeCell ref="Z8:Z9"/>
    <mergeCell ref="AA8:AA9"/>
    <mergeCell ref="AB8:AC8"/>
    <mergeCell ref="AD8:AE8"/>
    <mergeCell ref="AX8:AX9"/>
    <mergeCell ref="A57:C5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AT7:AY7"/>
    <mergeCell ref="N8:N9"/>
    <mergeCell ref="O8:O9"/>
    <mergeCell ref="P8:Q8"/>
    <mergeCell ref="R8:S8"/>
    <mergeCell ref="T8:T9"/>
    <mergeCell ref="A56:C56"/>
    <mergeCell ref="BD8:BD9"/>
    <mergeCell ref="BE8:BE9"/>
    <mergeCell ref="AN8:AO8"/>
    <mergeCell ref="AP8:AQ8"/>
    <mergeCell ref="AR8:AR9"/>
    <mergeCell ref="AS8:AS9"/>
    <mergeCell ref="AT8:AU8"/>
    <mergeCell ref="AV8:AW8"/>
    <mergeCell ref="U8:U9"/>
    <mergeCell ref="D8:E8"/>
    <mergeCell ref="F8:G8"/>
    <mergeCell ref="H8:H9"/>
    <mergeCell ref="I8:I9"/>
    <mergeCell ref="J8:K8"/>
    <mergeCell ref="L8:M8"/>
    <mergeCell ref="D10:AG10"/>
    <mergeCell ref="D11:AG11"/>
    <mergeCell ref="D22:AG22"/>
    <mergeCell ref="D39:AG39"/>
    <mergeCell ref="D48:AG48"/>
    <mergeCell ref="D59:AG59"/>
    <mergeCell ref="D75:AK75"/>
    <mergeCell ref="A84:C84"/>
    <mergeCell ref="A105:C105"/>
    <mergeCell ref="A106:C106"/>
    <mergeCell ref="A129:C129"/>
    <mergeCell ref="A107:C107"/>
    <mergeCell ref="A108:C108"/>
    <mergeCell ref="D109:I109"/>
    <mergeCell ref="J109:O109"/>
    <mergeCell ref="AB109:AG109"/>
    <mergeCell ref="AH109:AM109"/>
    <mergeCell ref="AN109:AS109"/>
    <mergeCell ref="AT109:AY109"/>
    <mergeCell ref="D110:AG110"/>
    <mergeCell ref="P109:U109"/>
    <mergeCell ref="V109:AA109"/>
    <mergeCell ref="AB131:AG131"/>
    <mergeCell ref="AH131:AM131"/>
    <mergeCell ref="AN131:AS131"/>
    <mergeCell ref="AT131:AY131"/>
    <mergeCell ref="A130:C130"/>
    <mergeCell ref="A131:C131"/>
    <mergeCell ref="D131:I131"/>
    <mergeCell ref="J131:O131"/>
    <mergeCell ref="P131:U131"/>
    <mergeCell ref="V131:AA131"/>
    <mergeCell ref="A149:AG149"/>
    <mergeCell ref="A150:AG150"/>
    <mergeCell ref="A132:AG132"/>
    <mergeCell ref="A147:AG147"/>
    <mergeCell ref="AZ147:BE148"/>
    <mergeCell ref="A148:AG148"/>
  </mergeCells>
  <printOptions horizontalCentered="1"/>
  <pageMargins left="0.19685039370078741" right="0.19685039370078741" top="1.3385826771653544" bottom="0.19685039370078741" header="0.43307086614173229" footer="0.51181102362204722"/>
  <pageSetup paperSize="8" scale="64" orientation="portrait" r:id="rId1"/>
  <headerFooter alignWithMargins="0">
    <oddHeader>&amp;R 1. számú melléklet: Az állami légiközlekedési alapképzési szak alapozó ismeretek tantárgyai</oddHeader>
    <oddFooter>Készítette: Dr. Palik Mátyás &amp;D&amp;R&amp;P. oldal</oddFooter>
  </headerFooter>
  <ignoredErrors>
    <ignoredError sqref="AG38:AY38 BD38:BE38 E38:G38 I38 K38:M38 O38 Q38:S38 U38 W38:Y38 AA38 AC38:AE38 E47:G47 I47 K47:M47 O47 Q47:S47 U47 W47:Y47 AA47 AC47:AE47 AG47 AI47:AK47 AM47 AO47:AQ47 AS47 AU47:AW47 AY47 BA40:BC47 I55:I56 O55:O56 U55 AA55 AG55:AG56 AM55:AM56 AS55:AS56 AY55:AY56 E55:F55 K55:M56 Q55:S55 W55:Y55 AC55:AE56 AI55:AK56 AO55:AQ56 AU55:AW56 BA49:BC55 E74:G74 I74 K74:M74 O74 Q74:S74 U74 W74:Y74 AA74 AC74:AE74 AG74 AI74:AK74 AM74 AO74 AQ74 AS74 AU74:AW74 AY74 BA72:BC74 I82:I83 K82:M82 O82:O83 Q82:S82 U82:U83 AA82:AA83 AG82:AG83 AM82:AM83 AO82:AO83 AQ82:AQ83 AS82:AS83 AY82:AY83 E82:G83 K83 M83 Q83 W82:Y83 AC82:AE83 AI82:AK83 AU82:AW83 BA76:BC83 E105:G105 I105 K105:M105 O105 Q105:S105 U105 W105:Y105 AA105 AC105:AE105 AG105 AI105:AK105 AM105 AO105 AQ105 AS105 AU105:AW105 AY105 E128:F128 K128:L128 Q128:R128 W128:X128 AC128:AD128 AI128:AJ128 AO128:AP128 AU128:AV128 BE136 F56:G56 D107:BD107 BA23:BC38 AZ13:BC17 BB128 BA101:BC105 BA60:BC67 BA68:BC70 BB12:BC12 Q56:R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L318"/>
  <sheetViews>
    <sheetView view="pageBreakPreview" zoomScale="90" zoomScaleNormal="85" zoomScaleSheetLayoutView="90" workbookViewId="0">
      <pane xSplit="3" ySplit="11" topLeftCell="D127" activePane="bottomRight" state="frozen"/>
      <selection activeCell="AU87" sqref="AU87"/>
      <selection pane="topRight" activeCell="AU87" sqref="AU87"/>
      <selection pane="bottomLeft" activeCell="AU87" sqref="AU87"/>
      <selection pane="bottomRight" activeCell="Z140" sqref="Z140"/>
    </sheetView>
  </sheetViews>
  <sheetFormatPr defaultColWidth="10.6640625" defaultRowHeight="15.75" x14ac:dyDescent="0.2"/>
  <cols>
    <col min="1" max="1" width="14" style="334" customWidth="1"/>
    <col min="2" max="2" width="6" style="294" customWidth="1"/>
    <col min="3" max="3" width="69.5" style="294" bestFit="1" customWidth="1"/>
    <col min="4" max="4" width="5.1640625" style="654" hidden="1" customWidth="1"/>
    <col min="5" max="5" width="6" style="654" hidden="1" customWidth="1"/>
    <col min="6" max="6" width="5.1640625" style="654" hidden="1" customWidth="1"/>
    <col min="7" max="7" width="6" style="654" hidden="1" customWidth="1"/>
    <col min="8" max="10" width="5.1640625" style="654" hidden="1" customWidth="1"/>
    <col min="11" max="11" width="6" style="654" hidden="1" customWidth="1"/>
    <col min="12" max="12" width="5.1640625" style="654" hidden="1" customWidth="1"/>
    <col min="13" max="13" width="6" style="654" hidden="1" customWidth="1"/>
    <col min="14" max="15" width="5.1640625" style="654" hidden="1" customWidth="1"/>
    <col min="16" max="16" width="5.1640625" style="294" customWidth="1"/>
    <col min="17" max="17" width="6" style="294" customWidth="1"/>
    <col min="18" max="18" width="5.1640625" style="294" customWidth="1"/>
    <col min="19" max="19" width="6" style="294" customWidth="1"/>
    <col min="20" max="20" width="6.1640625" style="294" customWidth="1"/>
    <col min="21" max="21" width="5.1640625" style="294" customWidth="1"/>
    <col min="22" max="51" width="6" style="294" customWidth="1"/>
    <col min="52" max="52" width="11.6640625" style="294" bestFit="1" customWidth="1"/>
    <col min="53" max="53" width="7.5" style="294" customWidth="1"/>
    <col min="54" max="54" width="6" style="294" customWidth="1"/>
    <col min="55" max="55" width="7.5" style="294" customWidth="1"/>
    <col min="56" max="56" width="6.5" style="294" customWidth="1"/>
    <col min="57" max="57" width="6" style="294" customWidth="1"/>
    <col min="58" max="58" width="36.33203125" style="294" hidden="1" customWidth="1"/>
    <col min="59" max="59" width="56" style="294" hidden="1" customWidth="1"/>
    <col min="60" max="60" width="1.83203125" style="294" customWidth="1"/>
    <col min="61" max="61" width="4.1640625" style="294" bestFit="1" customWidth="1"/>
    <col min="62" max="62" width="3.6640625" style="294" bestFit="1" customWidth="1"/>
    <col min="63" max="16384" width="10.6640625" style="294"/>
  </cols>
  <sheetData>
    <row r="1" spans="1:64" ht="21.75" customHeight="1" x14ac:dyDescent="0.2">
      <c r="A1" s="770" t="s">
        <v>0</v>
      </c>
      <c r="B1" s="770"/>
      <c r="C1" s="770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84"/>
      <c r="BA1" s="784"/>
      <c r="BB1" s="784"/>
      <c r="BC1" s="784"/>
      <c r="BD1" s="784"/>
      <c r="BE1" s="784"/>
    </row>
    <row r="2" spans="1:64" ht="21.75" customHeight="1" x14ac:dyDescent="0.2">
      <c r="A2" s="773" t="s">
        <v>1</v>
      </c>
      <c r="B2" s="773"/>
      <c r="C2" s="773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85"/>
      <c r="BA2" s="785"/>
      <c r="BB2" s="785"/>
      <c r="BC2" s="785"/>
      <c r="BD2" s="785"/>
      <c r="BE2" s="785"/>
    </row>
    <row r="3" spans="1:64" ht="21.75" customHeight="1" x14ac:dyDescent="0.2">
      <c r="A3" s="770" t="s">
        <v>330</v>
      </c>
      <c r="B3" s="770"/>
      <c r="C3" s="770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771"/>
      <c r="AL3" s="771"/>
      <c r="AM3" s="771"/>
      <c r="AN3" s="771"/>
      <c r="AO3" s="771"/>
      <c r="AP3" s="771"/>
      <c r="AQ3" s="771"/>
      <c r="AR3" s="771"/>
      <c r="AS3" s="771"/>
      <c r="AT3" s="771"/>
      <c r="AU3" s="771"/>
      <c r="AV3" s="771"/>
      <c r="AW3" s="771"/>
      <c r="AX3" s="771"/>
      <c r="AY3" s="771"/>
      <c r="AZ3" s="784"/>
      <c r="BA3" s="784"/>
      <c r="BB3" s="784"/>
      <c r="BC3" s="784"/>
      <c r="BD3" s="784"/>
      <c r="BE3" s="784"/>
    </row>
    <row r="4" spans="1:64" ht="15.75" customHeight="1" x14ac:dyDescent="0.2">
      <c r="A4" s="776" t="s">
        <v>458</v>
      </c>
      <c r="B4" s="776"/>
      <c r="C4" s="776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777"/>
      <c r="AY4" s="777"/>
      <c r="AZ4" s="778"/>
      <c r="BA4" s="778"/>
      <c r="BB4" s="778"/>
      <c r="BC4" s="778"/>
      <c r="BD4" s="778"/>
      <c r="BE4" s="778"/>
    </row>
    <row r="5" spans="1:64" ht="47.45" customHeight="1" thickBot="1" x14ac:dyDescent="0.25">
      <c r="A5" s="779" t="s">
        <v>2</v>
      </c>
      <c r="B5" s="779"/>
      <c r="C5" s="779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1"/>
      <c r="BA5" s="781"/>
      <c r="BB5" s="781"/>
      <c r="BC5" s="781"/>
      <c r="BD5" s="781"/>
      <c r="BE5" s="781"/>
    </row>
    <row r="6" spans="1:64" ht="16.149999999999999" customHeight="1" thickTop="1" thickBot="1" x14ac:dyDescent="0.25">
      <c r="A6" s="753" t="s">
        <v>3</v>
      </c>
      <c r="B6" s="756" t="s">
        <v>4</v>
      </c>
      <c r="C6" s="759" t="s">
        <v>5</v>
      </c>
      <c r="D6" s="762" t="s">
        <v>6</v>
      </c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764" t="s">
        <v>7</v>
      </c>
      <c r="BA6" s="765"/>
      <c r="BB6" s="765"/>
      <c r="BC6" s="765"/>
      <c r="BD6" s="765"/>
      <c r="BE6" s="766"/>
      <c r="BF6" s="744" t="s">
        <v>8</v>
      </c>
      <c r="BG6" s="746" t="s">
        <v>9</v>
      </c>
    </row>
    <row r="7" spans="1:64" ht="16.149999999999999" customHeight="1" thickBot="1" x14ac:dyDescent="0.25">
      <c r="A7" s="754"/>
      <c r="B7" s="757"/>
      <c r="C7" s="760"/>
      <c r="D7" s="748" t="s">
        <v>10</v>
      </c>
      <c r="E7" s="749"/>
      <c r="F7" s="749"/>
      <c r="G7" s="749"/>
      <c r="H7" s="749"/>
      <c r="I7" s="750"/>
      <c r="J7" s="751" t="s">
        <v>11</v>
      </c>
      <c r="K7" s="749"/>
      <c r="L7" s="749"/>
      <c r="M7" s="749"/>
      <c r="N7" s="749"/>
      <c r="O7" s="752"/>
      <c r="P7" s="748" t="s">
        <v>12</v>
      </c>
      <c r="Q7" s="749"/>
      <c r="R7" s="749"/>
      <c r="S7" s="749"/>
      <c r="T7" s="749"/>
      <c r="U7" s="750"/>
      <c r="V7" s="751" t="s">
        <v>13</v>
      </c>
      <c r="W7" s="749"/>
      <c r="X7" s="749"/>
      <c r="Y7" s="749"/>
      <c r="Z7" s="749"/>
      <c r="AA7" s="750"/>
      <c r="AB7" s="751" t="s">
        <v>14</v>
      </c>
      <c r="AC7" s="749"/>
      <c r="AD7" s="749"/>
      <c r="AE7" s="749"/>
      <c r="AF7" s="749"/>
      <c r="AG7" s="752"/>
      <c r="AH7" s="751" t="s">
        <v>15</v>
      </c>
      <c r="AI7" s="749"/>
      <c r="AJ7" s="749"/>
      <c r="AK7" s="749"/>
      <c r="AL7" s="749"/>
      <c r="AM7" s="752"/>
      <c r="AN7" s="751" t="s">
        <v>16</v>
      </c>
      <c r="AO7" s="749"/>
      <c r="AP7" s="749"/>
      <c r="AQ7" s="749"/>
      <c r="AR7" s="749"/>
      <c r="AS7" s="752"/>
      <c r="AT7" s="751" t="s">
        <v>17</v>
      </c>
      <c r="AU7" s="749"/>
      <c r="AV7" s="749"/>
      <c r="AW7" s="749"/>
      <c r="AX7" s="749"/>
      <c r="AY7" s="752"/>
      <c r="AZ7" s="767"/>
      <c r="BA7" s="768"/>
      <c r="BB7" s="768"/>
      <c r="BC7" s="768"/>
      <c r="BD7" s="768"/>
      <c r="BE7" s="769"/>
      <c r="BF7" s="745"/>
      <c r="BG7" s="747"/>
    </row>
    <row r="8" spans="1:64" ht="16.149999999999999" customHeight="1" thickBot="1" x14ac:dyDescent="0.25">
      <c r="A8" s="754"/>
      <c r="B8" s="757"/>
      <c r="C8" s="760"/>
      <c r="D8" s="738" t="s">
        <v>18</v>
      </c>
      <c r="E8" s="738"/>
      <c r="F8" s="739" t="s">
        <v>19</v>
      </c>
      <c r="G8" s="739"/>
      <c r="H8" s="734" t="s">
        <v>20</v>
      </c>
      <c r="I8" s="740" t="s">
        <v>21</v>
      </c>
      <c r="J8" s="738" t="s">
        <v>18</v>
      </c>
      <c r="K8" s="738"/>
      <c r="L8" s="739" t="s">
        <v>19</v>
      </c>
      <c r="M8" s="739"/>
      <c r="N8" s="734" t="s">
        <v>20</v>
      </c>
      <c r="O8" s="740" t="s">
        <v>21</v>
      </c>
      <c r="P8" s="738" t="s">
        <v>18</v>
      </c>
      <c r="Q8" s="738"/>
      <c r="R8" s="739" t="s">
        <v>19</v>
      </c>
      <c r="S8" s="739"/>
      <c r="T8" s="734" t="s">
        <v>20</v>
      </c>
      <c r="U8" s="740" t="s">
        <v>21</v>
      </c>
      <c r="V8" s="738" t="s">
        <v>18</v>
      </c>
      <c r="W8" s="738"/>
      <c r="X8" s="739" t="s">
        <v>19</v>
      </c>
      <c r="Y8" s="739"/>
      <c r="Z8" s="734" t="s">
        <v>20</v>
      </c>
      <c r="AA8" s="740" t="s">
        <v>21</v>
      </c>
      <c r="AB8" s="738" t="s">
        <v>18</v>
      </c>
      <c r="AC8" s="738"/>
      <c r="AD8" s="739" t="s">
        <v>19</v>
      </c>
      <c r="AE8" s="739"/>
      <c r="AF8" s="734" t="s">
        <v>20</v>
      </c>
      <c r="AG8" s="740" t="s">
        <v>21</v>
      </c>
      <c r="AH8" s="738" t="s">
        <v>18</v>
      </c>
      <c r="AI8" s="738"/>
      <c r="AJ8" s="739" t="s">
        <v>19</v>
      </c>
      <c r="AK8" s="739"/>
      <c r="AL8" s="734" t="s">
        <v>20</v>
      </c>
      <c r="AM8" s="740" t="s">
        <v>21</v>
      </c>
      <c r="AN8" s="738" t="s">
        <v>18</v>
      </c>
      <c r="AO8" s="738"/>
      <c r="AP8" s="739" t="s">
        <v>19</v>
      </c>
      <c r="AQ8" s="739"/>
      <c r="AR8" s="734" t="s">
        <v>20</v>
      </c>
      <c r="AS8" s="740" t="s">
        <v>21</v>
      </c>
      <c r="AT8" s="738" t="s">
        <v>18</v>
      </c>
      <c r="AU8" s="738"/>
      <c r="AV8" s="739" t="s">
        <v>19</v>
      </c>
      <c r="AW8" s="739"/>
      <c r="AX8" s="734" t="s">
        <v>20</v>
      </c>
      <c r="AY8" s="782" t="s">
        <v>21</v>
      </c>
      <c r="AZ8" s="783" t="s">
        <v>18</v>
      </c>
      <c r="BA8" s="738"/>
      <c r="BB8" s="739" t="s">
        <v>19</v>
      </c>
      <c r="BC8" s="739"/>
      <c r="BD8" s="734" t="s">
        <v>20</v>
      </c>
      <c r="BE8" s="736" t="s">
        <v>22</v>
      </c>
      <c r="BF8" s="745"/>
      <c r="BG8" s="747"/>
    </row>
    <row r="9" spans="1:64" ht="80.099999999999994" customHeight="1" thickBot="1" x14ac:dyDescent="0.25">
      <c r="A9" s="755"/>
      <c r="B9" s="758"/>
      <c r="C9" s="786"/>
      <c r="D9" s="254" t="s">
        <v>23</v>
      </c>
      <c r="E9" s="255" t="s">
        <v>24</v>
      </c>
      <c r="F9" s="255" t="s">
        <v>23</v>
      </c>
      <c r="G9" s="255" t="s">
        <v>24</v>
      </c>
      <c r="H9" s="734"/>
      <c r="I9" s="740"/>
      <c r="J9" s="254" t="s">
        <v>23</v>
      </c>
      <c r="K9" s="255" t="s">
        <v>24</v>
      </c>
      <c r="L9" s="255" t="s">
        <v>23</v>
      </c>
      <c r="M9" s="255" t="s">
        <v>24</v>
      </c>
      <c r="N9" s="734"/>
      <c r="O9" s="740"/>
      <c r="P9" s="254" t="s">
        <v>23</v>
      </c>
      <c r="Q9" s="255" t="s">
        <v>24</v>
      </c>
      <c r="R9" s="255" t="s">
        <v>23</v>
      </c>
      <c r="S9" s="255" t="s">
        <v>24</v>
      </c>
      <c r="T9" s="734"/>
      <c r="U9" s="740"/>
      <c r="V9" s="254" t="s">
        <v>23</v>
      </c>
      <c r="W9" s="255" t="s">
        <v>24</v>
      </c>
      <c r="X9" s="255" t="s">
        <v>23</v>
      </c>
      <c r="Y9" s="255" t="s">
        <v>24</v>
      </c>
      <c r="Z9" s="734"/>
      <c r="AA9" s="740"/>
      <c r="AB9" s="254" t="s">
        <v>23</v>
      </c>
      <c r="AC9" s="255" t="s">
        <v>24</v>
      </c>
      <c r="AD9" s="255" t="s">
        <v>23</v>
      </c>
      <c r="AE9" s="255" t="s">
        <v>24</v>
      </c>
      <c r="AF9" s="734"/>
      <c r="AG9" s="740"/>
      <c r="AH9" s="254" t="s">
        <v>23</v>
      </c>
      <c r="AI9" s="255" t="s">
        <v>24</v>
      </c>
      <c r="AJ9" s="255" t="s">
        <v>23</v>
      </c>
      <c r="AK9" s="255" t="s">
        <v>24</v>
      </c>
      <c r="AL9" s="734"/>
      <c r="AM9" s="740"/>
      <c r="AN9" s="254" t="s">
        <v>23</v>
      </c>
      <c r="AO9" s="255" t="s">
        <v>24</v>
      </c>
      <c r="AP9" s="255" t="s">
        <v>23</v>
      </c>
      <c r="AQ9" s="255" t="s">
        <v>24</v>
      </c>
      <c r="AR9" s="734"/>
      <c r="AS9" s="740"/>
      <c r="AT9" s="254" t="s">
        <v>23</v>
      </c>
      <c r="AU9" s="255" t="s">
        <v>24</v>
      </c>
      <c r="AV9" s="255" t="s">
        <v>23</v>
      </c>
      <c r="AW9" s="255" t="s">
        <v>24</v>
      </c>
      <c r="AX9" s="734"/>
      <c r="AY9" s="782"/>
      <c r="AZ9" s="254" t="s">
        <v>23</v>
      </c>
      <c r="BA9" s="255" t="s">
        <v>24</v>
      </c>
      <c r="BB9" s="255" t="s">
        <v>23</v>
      </c>
      <c r="BC9" s="255" t="s">
        <v>24</v>
      </c>
      <c r="BD9" s="735"/>
      <c r="BE9" s="737"/>
      <c r="BF9" s="745"/>
      <c r="BG9" s="747"/>
    </row>
    <row r="10" spans="1:64" s="262" customFormat="1" ht="16.149999999999999" hidden="1" customHeight="1" x14ac:dyDescent="0.2">
      <c r="A10" s="256">
        <v>1</v>
      </c>
      <c r="B10" s="257"/>
      <c r="C10" s="258" t="s">
        <v>25</v>
      </c>
      <c r="D10" s="726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259"/>
      <c r="BA10" s="260"/>
      <c r="BB10" s="260"/>
      <c r="BC10" s="260"/>
      <c r="BD10" s="260"/>
      <c r="BE10" s="261"/>
      <c r="BF10" s="425"/>
      <c r="BG10" s="3"/>
    </row>
    <row r="11" spans="1:64" s="264" customFormat="1" ht="16.149999999999999" hidden="1" customHeight="1" x14ac:dyDescent="0.2">
      <c r="A11" s="380" t="s">
        <v>26</v>
      </c>
      <c r="B11" s="288"/>
      <c r="C11" s="368" t="s">
        <v>27</v>
      </c>
      <c r="D11" s="713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657"/>
      <c r="AI11" s="657"/>
      <c r="AJ11" s="657"/>
      <c r="AK11" s="657"/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579"/>
      <c r="BA11" s="580"/>
      <c r="BB11" s="580"/>
      <c r="BC11" s="580"/>
      <c r="BD11" s="580"/>
      <c r="BE11" s="581"/>
      <c r="BF11" s="426"/>
      <c r="BG11" s="4"/>
      <c r="BH11" s="263"/>
    </row>
    <row r="12" spans="1:64" s="582" customFormat="1" ht="16.149999999999999" hidden="1" customHeight="1" x14ac:dyDescent="0.2">
      <c r="A12" s="369" t="s">
        <v>28</v>
      </c>
      <c r="B12" s="370" t="s">
        <v>29</v>
      </c>
      <c r="C12" s="267" t="s">
        <v>30</v>
      </c>
      <c r="D12" s="371"/>
      <c r="E12" s="372" t="str">
        <f>IF(D12*15=0,"",D12*15)</f>
        <v/>
      </c>
      <c r="F12" s="373">
        <v>4</v>
      </c>
      <c r="G12" s="374">
        <v>60</v>
      </c>
      <c r="H12" s="373">
        <v>2</v>
      </c>
      <c r="I12" s="375" t="s">
        <v>31</v>
      </c>
      <c r="J12" s="371"/>
      <c r="K12" s="374" t="str">
        <f t="shared" ref="K12:K17" si="0">IF(J12*15=0,"",J12*15)</f>
        <v/>
      </c>
      <c r="L12" s="373"/>
      <c r="M12" s="374" t="str">
        <f t="shared" ref="M12:M17" si="1">IF(L12*15=0,"",L12*15)</f>
        <v/>
      </c>
      <c r="N12" s="373"/>
      <c r="O12" s="375"/>
      <c r="P12" s="371"/>
      <c r="Q12" s="374" t="str">
        <f t="shared" ref="Q12:Q18" si="2">IF(P12*15=0,"",P12*15)</f>
        <v/>
      </c>
      <c r="R12" s="373"/>
      <c r="S12" s="374" t="str">
        <f t="shared" ref="S12:S18" si="3">IF(R12*15=0,"",R12*15)</f>
        <v/>
      </c>
      <c r="T12" s="373"/>
      <c r="U12" s="375"/>
      <c r="V12" s="371"/>
      <c r="W12" s="374" t="str">
        <f t="shared" ref="W12:W18" si="4">IF(V12*15=0,"",V12*15)</f>
        <v/>
      </c>
      <c r="X12" s="373"/>
      <c r="Y12" s="374" t="str">
        <f t="shared" ref="Y12:Y18" si="5">IF(X12*15=0,"",X12*15)</f>
        <v/>
      </c>
      <c r="Z12" s="373"/>
      <c r="AA12" s="375"/>
      <c r="AB12" s="371"/>
      <c r="AC12" s="376" t="str">
        <f t="shared" ref="AC12:AC20" si="6">IF(AB12*15=0,"",AB12*15)</f>
        <v/>
      </c>
      <c r="AD12" s="373"/>
      <c r="AE12" s="376" t="str">
        <f t="shared" ref="AE12:AE20" si="7">IF(AD12*15=0,"",AD12*15)</f>
        <v/>
      </c>
      <c r="AF12" s="373"/>
      <c r="AG12" s="377"/>
      <c r="AH12" s="371"/>
      <c r="AI12" s="376" t="str">
        <f t="shared" ref="AI12:AI20" si="8">IF(AH12*15=0,"",AH12*15)</f>
        <v/>
      </c>
      <c r="AJ12" s="373"/>
      <c r="AK12" s="376" t="str">
        <f t="shared" ref="AK12:AK20" si="9">IF(AJ12*15=0,"",AJ12*15)</f>
        <v/>
      </c>
      <c r="AL12" s="373"/>
      <c r="AM12" s="377"/>
      <c r="AN12" s="371"/>
      <c r="AO12" s="376" t="str">
        <f t="shared" ref="AO12:AO19" si="10">IF(AN12*15=0,"",AN12*15)</f>
        <v/>
      </c>
      <c r="AP12" s="373"/>
      <c r="AQ12" s="376" t="str">
        <f t="shared" ref="AQ12:AQ19" si="11">IF(AP12*15=0,"",AP12*15)</f>
        <v/>
      </c>
      <c r="AR12" s="373"/>
      <c r="AS12" s="377"/>
      <c r="AT12" s="371"/>
      <c r="AU12" s="376" t="str">
        <f t="shared" ref="AU12:AU19" si="12">IF(AT12*15=0,"",AT12*15)</f>
        <v/>
      </c>
      <c r="AV12" s="373"/>
      <c r="AW12" s="376" t="str">
        <f t="shared" ref="AW12:AW19" si="13">IF(AV12*15=0,"",AV12*15)</f>
        <v/>
      </c>
      <c r="AX12" s="373"/>
      <c r="AY12" s="377"/>
      <c r="AZ12" s="378" t="str">
        <f>IF(D12+J12+P12+V12+AB12+AH12+AN12+AT12=0,"",D12+J12+P12+V12+AB12+AH12+AN12+AT12)</f>
        <v/>
      </c>
      <c r="BA12" s="374" t="str">
        <f>IF((D12+J12+P12+V12+AB12+AH12+AN12+AT12)*15=0,"",(D12+J12+P12+V12+AB12+AH12+AN12+AT12)*15)</f>
        <v/>
      </c>
      <c r="BB12" s="379">
        <f>IF(F12+L12+R12+X12+AD12+AJ12+AP12+AV12=0,"",F12+L12+R12+X12+AD12+AJ12+AP12+AV12)</f>
        <v>4</v>
      </c>
      <c r="BC12" s="374">
        <f>IF((F12+L12+R12+X12+AD12+AJ12+AP12+AV12)*15=0,"",(F12+L12+R12+X12+AD12+AJ12+AP12+AV12)*15)</f>
        <v>60</v>
      </c>
      <c r="BD12" s="379">
        <f>IF(H12+N12+T12+Z12+AF12+AL12+AR12+AX12=0,"",H12+N12+T12+Z12+AF12+AL12+AR12+AX12)</f>
        <v>2</v>
      </c>
      <c r="BE12" s="448">
        <f>IF((D12+J12+P12+V12+AB12+F12+L12+R12+X12+AD12+AH12+AN12+AT12+AF12+AP12+AV12)=0,"",(D12+J12+P12+V12+AB12+F12+L12+R12+X12+AD12+AH12+AN12+AT12+AJ12+AP12+AV12))</f>
        <v>4</v>
      </c>
      <c r="BF12" s="426" t="s">
        <v>32</v>
      </c>
      <c r="BG12" s="274" t="s">
        <v>33</v>
      </c>
      <c r="BH12" s="275"/>
      <c r="BI12" s="275"/>
      <c r="BJ12" s="275"/>
      <c r="BK12" s="275"/>
      <c r="BL12" s="275"/>
    </row>
    <row r="13" spans="1:64" s="582" customFormat="1" ht="16.149999999999999" hidden="1" customHeight="1" x14ac:dyDescent="0.2">
      <c r="A13" s="265" t="s">
        <v>34</v>
      </c>
      <c r="B13" s="266" t="s">
        <v>29</v>
      </c>
      <c r="C13" s="267" t="s">
        <v>35</v>
      </c>
      <c r="D13" s="201">
        <v>1</v>
      </c>
      <c r="E13" s="268">
        <v>13</v>
      </c>
      <c r="F13" s="198">
        <v>3</v>
      </c>
      <c r="G13" s="269">
        <v>36</v>
      </c>
      <c r="H13" s="198">
        <v>5</v>
      </c>
      <c r="I13" s="270" t="s">
        <v>36</v>
      </c>
      <c r="J13" s="201"/>
      <c r="K13" s="269" t="str">
        <f t="shared" si="0"/>
        <v/>
      </c>
      <c r="L13" s="198"/>
      <c r="M13" s="269" t="str">
        <f t="shared" si="1"/>
        <v/>
      </c>
      <c r="N13" s="198"/>
      <c r="O13" s="270"/>
      <c r="P13" s="201"/>
      <c r="Q13" s="269" t="str">
        <f t="shared" si="2"/>
        <v/>
      </c>
      <c r="R13" s="198"/>
      <c r="S13" s="269" t="str">
        <f t="shared" si="3"/>
        <v/>
      </c>
      <c r="T13" s="198"/>
      <c r="U13" s="270"/>
      <c r="V13" s="201"/>
      <c r="W13" s="269" t="str">
        <f t="shared" si="4"/>
        <v/>
      </c>
      <c r="X13" s="198"/>
      <c r="Y13" s="269" t="str">
        <f t="shared" si="5"/>
        <v/>
      </c>
      <c r="Z13" s="198"/>
      <c r="AA13" s="270"/>
      <c r="AB13" s="201"/>
      <c r="AC13" s="197" t="str">
        <f t="shared" si="6"/>
        <v/>
      </c>
      <c r="AD13" s="198"/>
      <c r="AE13" s="197" t="str">
        <f t="shared" si="7"/>
        <v/>
      </c>
      <c r="AF13" s="198"/>
      <c r="AG13" s="271"/>
      <c r="AH13" s="201"/>
      <c r="AI13" s="197" t="str">
        <f t="shared" si="8"/>
        <v/>
      </c>
      <c r="AJ13" s="198"/>
      <c r="AK13" s="197" t="str">
        <f t="shared" si="9"/>
        <v/>
      </c>
      <c r="AL13" s="198"/>
      <c r="AM13" s="271"/>
      <c r="AN13" s="201"/>
      <c r="AO13" s="197" t="str">
        <f t="shared" si="10"/>
        <v/>
      </c>
      <c r="AP13" s="198"/>
      <c r="AQ13" s="197" t="str">
        <f t="shared" si="11"/>
        <v/>
      </c>
      <c r="AR13" s="198"/>
      <c r="AS13" s="271"/>
      <c r="AT13" s="201"/>
      <c r="AU13" s="197" t="str">
        <f t="shared" si="12"/>
        <v/>
      </c>
      <c r="AV13" s="198"/>
      <c r="AW13" s="197" t="str">
        <f t="shared" si="13"/>
        <v/>
      </c>
      <c r="AX13" s="198"/>
      <c r="AY13" s="271"/>
      <c r="AZ13" s="272">
        <f t="shared" ref="AZ13:AZ20" si="14">IF(D13+J13+P13+V13+AB13+AH13+AN13+AT13=0,"",D13+J13+P13+V13+AB13+AH13+AN13+AT13)</f>
        <v>1</v>
      </c>
      <c r="BA13" s="269">
        <f t="shared" ref="BA13:BA20" si="15">IF((D13+J13+P13+V13+AB13+AH13+AN13+AT13)*15=0,"",(D13+J13+P13+V13+AB13+AH13+AN13+AT13)*15)</f>
        <v>15</v>
      </c>
      <c r="BB13" s="273">
        <f t="shared" ref="BB13:BB20" si="16">IF(F13+L13+R13+X13+AD13+AJ13+AP13+AV13=0,"",F13+L13+R13+X13+AD13+AJ13+AP13+AV13)</f>
        <v>3</v>
      </c>
      <c r="BC13" s="269">
        <f t="shared" ref="BC13:BC20" si="17">IF((F13+L13+R13+X13+AD13+AJ13+AP13+AV13)*15=0,"",(F13+L13+R13+X13+AD13+AJ13+AP13+AV13)*15)</f>
        <v>45</v>
      </c>
      <c r="BD13" s="273">
        <f t="shared" ref="BD13:BD20" si="18">IF(H13+N13+T13+Z13+AF13+AL13+AR13+AX13=0,"",H13+N13+T13+Z13+AF13+AL13+AR13+AX13)</f>
        <v>5</v>
      </c>
      <c r="BE13" s="449">
        <f t="shared" ref="BE13:BE20" si="19">IF((D13+J13+P13+V13+AB13+F13+L13+R13+X13+AD13+AH13+AN13+AT13+AF13+AP13+AV13)=0,"",(D13+J13+P13+V13+AB13+F13+L13+R13+X13+AD13+AH13+AN13+AT13+AJ13+AP13+AV13))</f>
        <v>4</v>
      </c>
      <c r="BF13" s="426" t="s">
        <v>271</v>
      </c>
      <c r="BG13" s="274"/>
    </row>
    <row r="14" spans="1:64" s="582" customFormat="1" ht="16.149999999999999" hidden="1" customHeight="1" x14ac:dyDescent="0.2">
      <c r="A14" s="265" t="s">
        <v>37</v>
      </c>
      <c r="B14" s="266" t="s">
        <v>29</v>
      </c>
      <c r="C14" s="267" t="s">
        <v>38</v>
      </c>
      <c r="D14" s="201">
        <v>2</v>
      </c>
      <c r="E14" s="268">
        <v>20</v>
      </c>
      <c r="F14" s="198">
        <v>3</v>
      </c>
      <c r="G14" s="269">
        <v>37</v>
      </c>
      <c r="H14" s="198">
        <v>4</v>
      </c>
      <c r="I14" s="270" t="s">
        <v>36</v>
      </c>
      <c r="J14" s="201"/>
      <c r="K14" s="269" t="str">
        <f t="shared" si="0"/>
        <v/>
      </c>
      <c r="L14" s="198"/>
      <c r="M14" s="269" t="str">
        <f t="shared" si="1"/>
        <v/>
      </c>
      <c r="N14" s="198"/>
      <c r="O14" s="270"/>
      <c r="P14" s="201"/>
      <c r="Q14" s="269" t="str">
        <f t="shared" si="2"/>
        <v/>
      </c>
      <c r="R14" s="198"/>
      <c r="S14" s="269" t="str">
        <f t="shared" si="3"/>
        <v/>
      </c>
      <c r="T14" s="198"/>
      <c r="U14" s="270"/>
      <c r="V14" s="201"/>
      <c r="W14" s="269" t="str">
        <f t="shared" si="4"/>
        <v/>
      </c>
      <c r="X14" s="198"/>
      <c r="Y14" s="269" t="str">
        <f t="shared" si="5"/>
        <v/>
      </c>
      <c r="Z14" s="198"/>
      <c r="AA14" s="270"/>
      <c r="AB14" s="201"/>
      <c r="AC14" s="197" t="str">
        <f t="shared" si="6"/>
        <v/>
      </c>
      <c r="AD14" s="198"/>
      <c r="AE14" s="197" t="str">
        <f t="shared" si="7"/>
        <v/>
      </c>
      <c r="AF14" s="198"/>
      <c r="AG14" s="271"/>
      <c r="AH14" s="201"/>
      <c r="AI14" s="197" t="str">
        <f t="shared" si="8"/>
        <v/>
      </c>
      <c r="AJ14" s="198"/>
      <c r="AK14" s="197" t="str">
        <f t="shared" si="9"/>
        <v/>
      </c>
      <c r="AL14" s="198"/>
      <c r="AM14" s="271"/>
      <c r="AN14" s="201"/>
      <c r="AO14" s="197" t="str">
        <f t="shared" si="10"/>
        <v/>
      </c>
      <c r="AP14" s="198"/>
      <c r="AQ14" s="197" t="str">
        <f t="shared" si="11"/>
        <v/>
      </c>
      <c r="AR14" s="198"/>
      <c r="AS14" s="271"/>
      <c r="AT14" s="201"/>
      <c r="AU14" s="197" t="str">
        <f t="shared" si="12"/>
        <v/>
      </c>
      <c r="AV14" s="198"/>
      <c r="AW14" s="197" t="str">
        <f t="shared" si="13"/>
        <v/>
      </c>
      <c r="AX14" s="198"/>
      <c r="AY14" s="271"/>
      <c r="AZ14" s="272">
        <f t="shared" si="14"/>
        <v>2</v>
      </c>
      <c r="BA14" s="269">
        <f t="shared" si="15"/>
        <v>30</v>
      </c>
      <c r="BB14" s="273">
        <f t="shared" si="16"/>
        <v>3</v>
      </c>
      <c r="BC14" s="269">
        <f t="shared" si="17"/>
        <v>45</v>
      </c>
      <c r="BD14" s="273">
        <f t="shared" si="18"/>
        <v>4</v>
      </c>
      <c r="BE14" s="449">
        <f t="shared" si="19"/>
        <v>5</v>
      </c>
      <c r="BF14" s="426" t="s">
        <v>271</v>
      </c>
      <c r="BG14" s="274"/>
    </row>
    <row r="15" spans="1:64" s="582" customFormat="1" ht="16.149999999999999" hidden="1" customHeight="1" x14ac:dyDescent="0.2">
      <c r="A15" s="265" t="s">
        <v>39</v>
      </c>
      <c r="B15" s="266" t="s">
        <v>29</v>
      </c>
      <c r="C15" s="267" t="s">
        <v>40</v>
      </c>
      <c r="D15" s="201">
        <v>2</v>
      </c>
      <c r="E15" s="268">
        <v>22</v>
      </c>
      <c r="F15" s="198">
        <v>5</v>
      </c>
      <c r="G15" s="269">
        <v>57</v>
      </c>
      <c r="H15" s="198">
        <v>5</v>
      </c>
      <c r="I15" s="270" t="s">
        <v>36</v>
      </c>
      <c r="J15" s="201"/>
      <c r="K15" s="269" t="str">
        <f t="shared" si="0"/>
        <v/>
      </c>
      <c r="L15" s="198"/>
      <c r="M15" s="269" t="str">
        <f t="shared" si="1"/>
        <v/>
      </c>
      <c r="N15" s="198"/>
      <c r="O15" s="270"/>
      <c r="P15" s="201"/>
      <c r="Q15" s="269" t="str">
        <f t="shared" si="2"/>
        <v/>
      </c>
      <c r="R15" s="198"/>
      <c r="S15" s="269" t="str">
        <f t="shared" si="3"/>
        <v/>
      </c>
      <c r="T15" s="198"/>
      <c r="U15" s="270"/>
      <c r="V15" s="201"/>
      <c r="W15" s="269" t="str">
        <f t="shared" si="4"/>
        <v/>
      </c>
      <c r="X15" s="198"/>
      <c r="Y15" s="269" t="str">
        <f t="shared" si="5"/>
        <v/>
      </c>
      <c r="Z15" s="198"/>
      <c r="AA15" s="270"/>
      <c r="AB15" s="201"/>
      <c r="AC15" s="197" t="str">
        <f t="shared" si="6"/>
        <v/>
      </c>
      <c r="AD15" s="198"/>
      <c r="AE15" s="197" t="str">
        <f t="shared" si="7"/>
        <v/>
      </c>
      <c r="AF15" s="198"/>
      <c r="AG15" s="271"/>
      <c r="AH15" s="201"/>
      <c r="AI15" s="197" t="str">
        <f t="shared" si="8"/>
        <v/>
      </c>
      <c r="AJ15" s="198"/>
      <c r="AK15" s="197" t="str">
        <f t="shared" si="9"/>
        <v/>
      </c>
      <c r="AL15" s="198"/>
      <c r="AM15" s="271"/>
      <c r="AN15" s="201"/>
      <c r="AO15" s="197" t="str">
        <f t="shared" si="10"/>
        <v/>
      </c>
      <c r="AP15" s="198"/>
      <c r="AQ15" s="197" t="str">
        <f t="shared" si="11"/>
        <v/>
      </c>
      <c r="AR15" s="198"/>
      <c r="AS15" s="271"/>
      <c r="AT15" s="201"/>
      <c r="AU15" s="197" t="str">
        <f t="shared" si="12"/>
        <v/>
      </c>
      <c r="AV15" s="198"/>
      <c r="AW15" s="197" t="str">
        <f t="shared" si="13"/>
        <v/>
      </c>
      <c r="AX15" s="198"/>
      <c r="AY15" s="271"/>
      <c r="AZ15" s="272">
        <f t="shared" si="14"/>
        <v>2</v>
      </c>
      <c r="BA15" s="269">
        <f t="shared" si="15"/>
        <v>30</v>
      </c>
      <c r="BB15" s="273">
        <f t="shared" si="16"/>
        <v>5</v>
      </c>
      <c r="BC15" s="269">
        <f t="shared" si="17"/>
        <v>75</v>
      </c>
      <c r="BD15" s="273">
        <f t="shared" si="18"/>
        <v>5</v>
      </c>
      <c r="BE15" s="449">
        <f t="shared" si="19"/>
        <v>7</v>
      </c>
      <c r="BF15" s="426" t="s">
        <v>271</v>
      </c>
      <c r="BG15" s="274"/>
    </row>
    <row r="16" spans="1:64" s="582" customFormat="1" ht="16.149999999999999" hidden="1" customHeight="1" x14ac:dyDescent="0.2">
      <c r="A16" s="265" t="s">
        <v>41</v>
      </c>
      <c r="B16" s="266" t="s">
        <v>29</v>
      </c>
      <c r="C16" s="242" t="s">
        <v>42</v>
      </c>
      <c r="D16" s="201">
        <v>2</v>
      </c>
      <c r="E16" s="268">
        <v>22</v>
      </c>
      <c r="F16" s="198">
        <v>5</v>
      </c>
      <c r="G16" s="269">
        <v>57</v>
      </c>
      <c r="H16" s="198">
        <v>4</v>
      </c>
      <c r="I16" s="270" t="s">
        <v>36</v>
      </c>
      <c r="J16" s="201"/>
      <c r="K16" s="269" t="str">
        <f t="shared" si="0"/>
        <v/>
      </c>
      <c r="L16" s="198"/>
      <c r="M16" s="269" t="str">
        <f t="shared" si="1"/>
        <v/>
      </c>
      <c r="N16" s="198"/>
      <c r="O16" s="270"/>
      <c r="P16" s="201"/>
      <c r="Q16" s="269" t="str">
        <f t="shared" si="2"/>
        <v/>
      </c>
      <c r="R16" s="198"/>
      <c r="S16" s="269" t="str">
        <f t="shared" si="3"/>
        <v/>
      </c>
      <c r="T16" s="198"/>
      <c r="U16" s="270"/>
      <c r="V16" s="201"/>
      <c r="W16" s="269" t="str">
        <f t="shared" si="4"/>
        <v/>
      </c>
      <c r="X16" s="198"/>
      <c r="Y16" s="269" t="str">
        <f t="shared" si="5"/>
        <v/>
      </c>
      <c r="Z16" s="198"/>
      <c r="AA16" s="270"/>
      <c r="AB16" s="201"/>
      <c r="AC16" s="197" t="str">
        <f t="shared" si="6"/>
        <v/>
      </c>
      <c r="AD16" s="198"/>
      <c r="AE16" s="197" t="str">
        <f t="shared" si="7"/>
        <v/>
      </c>
      <c r="AF16" s="198"/>
      <c r="AG16" s="271"/>
      <c r="AH16" s="201"/>
      <c r="AI16" s="197" t="str">
        <f t="shared" si="8"/>
        <v/>
      </c>
      <c r="AJ16" s="198"/>
      <c r="AK16" s="197" t="str">
        <f t="shared" si="9"/>
        <v/>
      </c>
      <c r="AL16" s="198"/>
      <c r="AM16" s="271"/>
      <c r="AN16" s="201"/>
      <c r="AO16" s="197" t="str">
        <f t="shared" si="10"/>
        <v/>
      </c>
      <c r="AP16" s="198"/>
      <c r="AQ16" s="197" t="str">
        <f t="shared" si="11"/>
        <v/>
      </c>
      <c r="AR16" s="198"/>
      <c r="AS16" s="271"/>
      <c r="AT16" s="201"/>
      <c r="AU16" s="197" t="str">
        <f t="shared" si="12"/>
        <v/>
      </c>
      <c r="AV16" s="198"/>
      <c r="AW16" s="197" t="str">
        <f t="shared" si="13"/>
        <v/>
      </c>
      <c r="AX16" s="198"/>
      <c r="AY16" s="271"/>
      <c r="AZ16" s="272">
        <f t="shared" si="14"/>
        <v>2</v>
      </c>
      <c r="BA16" s="269">
        <f t="shared" si="15"/>
        <v>30</v>
      </c>
      <c r="BB16" s="273">
        <f t="shared" si="16"/>
        <v>5</v>
      </c>
      <c r="BC16" s="269">
        <f t="shared" si="17"/>
        <v>75</v>
      </c>
      <c r="BD16" s="273">
        <f t="shared" si="18"/>
        <v>4</v>
      </c>
      <c r="BE16" s="449">
        <f t="shared" si="19"/>
        <v>7</v>
      </c>
      <c r="BF16" s="426" t="s">
        <v>271</v>
      </c>
      <c r="BG16" s="274"/>
    </row>
    <row r="17" spans="1:59" ht="16.149999999999999" hidden="1" customHeight="1" x14ac:dyDescent="0.2">
      <c r="A17" s="265" t="s">
        <v>267</v>
      </c>
      <c r="B17" s="277" t="s">
        <v>29</v>
      </c>
      <c r="C17" s="242" t="s">
        <v>269</v>
      </c>
      <c r="D17" s="201"/>
      <c r="E17" s="220" t="str">
        <f>IF(D17*15=0,"",D17*15)</f>
        <v/>
      </c>
      <c r="F17" s="198"/>
      <c r="G17" s="197" t="str">
        <f>IF(F17*15=0,"",F17*15)</f>
        <v/>
      </c>
      <c r="H17" s="198"/>
      <c r="I17" s="270"/>
      <c r="J17" s="201">
        <v>1</v>
      </c>
      <c r="K17" s="197">
        <f t="shared" si="0"/>
        <v>15</v>
      </c>
      <c r="L17" s="198">
        <v>1</v>
      </c>
      <c r="M17" s="269">
        <f t="shared" si="1"/>
        <v>15</v>
      </c>
      <c r="N17" s="198">
        <v>4</v>
      </c>
      <c r="O17" s="270" t="s">
        <v>43</v>
      </c>
      <c r="P17" s="201"/>
      <c r="Q17" s="197" t="str">
        <f t="shared" si="2"/>
        <v/>
      </c>
      <c r="R17" s="198"/>
      <c r="S17" s="197" t="str">
        <f t="shared" si="3"/>
        <v/>
      </c>
      <c r="T17" s="198"/>
      <c r="U17" s="270"/>
      <c r="V17" s="201"/>
      <c r="W17" s="197" t="str">
        <f t="shared" si="4"/>
        <v/>
      </c>
      <c r="X17" s="198"/>
      <c r="Y17" s="197" t="str">
        <f t="shared" si="5"/>
        <v/>
      </c>
      <c r="Z17" s="198"/>
      <c r="AA17" s="270"/>
      <c r="AB17" s="201"/>
      <c r="AC17" s="197" t="str">
        <f t="shared" si="6"/>
        <v/>
      </c>
      <c r="AD17" s="198"/>
      <c r="AE17" s="197" t="str">
        <f t="shared" si="7"/>
        <v/>
      </c>
      <c r="AF17" s="198"/>
      <c r="AG17" s="271"/>
      <c r="AH17" s="201"/>
      <c r="AI17" s="197" t="str">
        <f t="shared" si="8"/>
        <v/>
      </c>
      <c r="AJ17" s="198"/>
      <c r="AK17" s="197" t="str">
        <f t="shared" si="9"/>
        <v/>
      </c>
      <c r="AL17" s="198"/>
      <c r="AM17" s="271"/>
      <c r="AN17" s="201"/>
      <c r="AO17" s="197" t="str">
        <f t="shared" si="10"/>
        <v/>
      </c>
      <c r="AP17" s="198"/>
      <c r="AQ17" s="197" t="str">
        <f t="shared" si="11"/>
        <v/>
      </c>
      <c r="AR17" s="198"/>
      <c r="AS17" s="271"/>
      <c r="AT17" s="201"/>
      <c r="AU17" s="197" t="str">
        <f t="shared" si="12"/>
        <v/>
      </c>
      <c r="AV17" s="198"/>
      <c r="AW17" s="269" t="str">
        <f t="shared" si="13"/>
        <v/>
      </c>
      <c r="AX17" s="198"/>
      <c r="AY17" s="271"/>
      <c r="AZ17" s="202">
        <f t="shared" si="14"/>
        <v>1</v>
      </c>
      <c r="BA17" s="197">
        <f t="shared" si="15"/>
        <v>15</v>
      </c>
      <c r="BB17" s="203">
        <f t="shared" si="16"/>
        <v>1</v>
      </c>
      <c r="BC17" s="197">
        <f t="shared" si="17"/>
        <v>15</v>
      </c>
      <c r="BD17" s="203">
        <f t="shared" si="18"/>
        <v>4</v>
      </c>
      <c r="BE17" s="204">
        <f t="shared" si="19"/>
        <v>2</v>
      </c>
      <c r="BF17" s="426" t="s">
        <v>272</v>
      </c>
      <c r="BG17" s="278" t="s">
        <v>44</v>
      </c>
    </row>
    <row r="18" spans="1:59" s="583" customFormat="1" ht="16.149999999999999" hidden="1" customHeight="1" x14ac:dyDescent="0.2">
      <c r="A18" s="265" t="s">
        <v>45</v>
      </c>
      <c r="B18" s="266" t="s">
        <v>29</v>
      </c>
      <c r="C18" s="18" t="s">
        <v>46</v>
      </c>
      <c r="D18" s="279"/>
      <c r="E18" s="268" t="str">
        <f>IF(D18*15=0,"",D18*15)</f>
        <v/>
      </c>
      <c r="F18" s="280"/>
      <c r="G18" s="269" t="str">
        <f>IF(F18*15=0,"",F18*15)</f>
        <v/>
      </c>
      <c r="H18" s="280"/>
      <c r="I18" s="281"/>
      <c r="J18" s="279">
        <v>1</v>
      </c>
      <c r="K18" s="269">
        <v>7</v>
      </c>
      <c r="L18" s="280">
        <v>1</v>
      </c>
      <c r="M18" s="269">
        <v>8</v>
      </c>
      <c r="N18" s="280">
        <v>2</v>
      </c>
      <c r="O18" s="281" t="s">
        <v>31</v>
      </c>
      <c r="P18" s="279"/>
      <c r="Q18" s="269" t="str">
        <f t="shared" si="2"/>
        <v/>
      </c>
      <c r="R18" s="280"/>
      <c r="S18" s="269" t="str">
        <f t="shared" si="3"/>
        <v/>
      </c>
      <c r="T18" s="280"/>
      <c r="U18" s="281"/>
      <c r="V18" s="279"/>
      <c r="W18" s="269" t="str">
        <f t="shared" si="4"/>
        <v/>
      </c>
      <c r="X18" s="280"/>
      <c r="Y18" s="269" t="str">
        <f t="shared" si="5"/>
        <v/>
      </c>
      <c r="Z18" s="280"/>
      <c r="AA18" s="281"/>
      <c r="AB18" s="279"/>
      <c r="AC18" s="269" t="str">
        <f t="shared" si="6"/>
        <v/>
      </c>
      <c r="AD18" s="280"/>
      <c r="AE18" s="269" t="str">
        <f t="shared" si="7"/>
        <v/>
      </c>
      <c r="AF18" s="280"/>
      <c r="AG18" s="282"/>
      <c r="AH18" s="279"/>
      <c r="AI18" s="269" t="str">
        <f t="shared" si="8"/>
        <v/>
      </c>
      <c r="AJ18" s="280"/>
      <c r="AK18" s="269" t="str">
        <f t="shared" si="9"/>
        <v/>
      </c>
      <c r="AL18" s="280"/>
      <c r="AM18" s="282"/>
      <c r="AN18" s="279"/>
      <c r="AO18" s="269" t="str">
        <f t="shared" si="10"/>
        <v/>
      </c>
      <c r="AP18" s="280"/>
      <c r="AQ18" s="269" t="str">
        <f t="shared" si="11"/>
        <v/>
      </c>
      <c r="AR18" s="280"/>
      <c r="AS18" s="282"/>
      <c r="AT18" s="279"/>
      <c r="AU18" s="269" t="str">
        <f t="shared" si="12"/>
        <v/>
      </c>
      <c r="AV18" s="280"/>
      <c r="AW18" s="269" t="str">
        <f t="shared" si="13"/>
        <v/>
      </c>
      <c r="AX18" s="280"/>
      <c r="AY18" s="282"/>
      <c r="AZ18" s="272">
        <f t="shared" si="14"/>
        <v>1</v>
      </c>
      <c r="BA18" s="269">
        <f t="shared" si="15"/>
        <v>15</v>
      </c>
      <c r="BB18" s="273">
        <f t="shared" si="16"/>
        <v>1</v>
      </c>
      <c r="BC18" s="269">
        <f t="shared" si="17"/>
        <v>15</v>
      </c>
      <c r="BD18" s="273">
        <f t="shared" si="18"/>
        <v>2</v>
      </c>
      <c r="BE18" s="449">
        <f t="shared" si="19"/>
        <v>2</v>
      </c>
      <c r="BF18" s="426" t="s">
        <v>47</v>
      </c>
      <c r="BG18" s="283" t="s">
        <v>48</v>
      </c>
    </row>
    <row r="19" spans="1:59" s="1" customFormat="1" ht="16.149999999999999" hidden="1" customHeight="1" x14ac:dyDescent="0.25">
      <c r="A19" s="616" t="s">
        <v>268</v>
      </c>
      <c r="B19" s="12" t="s">
        <v>29</v>
      </c>
      <c r="C19" s="617" t="s">
        <v>489</v>
      </c>
      <c r="D19" s="621"/>
      <c r="E19" s="643" t="str">
        <f>IF(D19*15=0,"",D19*15)</f>
        <v/>
      </c>
      <c r="F19" s="644"/>
      <c r="G19" s="614" t="str">
        <f>IF(F19*15=0,"",F19*15)</f>
        <v/>
      </c>
      <c r="H19" s="644"/>
      <c r="I19" s="645"/>
      <c r="J19" s="621"/>
      <c r="K19" s="614" t="str">
        <f>IF(J19*15=0,"",J19*15)</f>
        <v/>
      </c>
      <c r="L19" s="644"/>
      <c r="M19" s="614" t="str">
        <f>IF(L19*15=0,"",L19*15)</f>
        <v/>
      </c>
      <c r="N19" s="644"/>
      <c r="O19" s="645"/>
      <c r="P19" s="609">
        <v>2</v>
      </c>
      <c r="Q19" s="618">
        <f>IF(P19*15=0,"",P19*15)</f>
        <v>30</v>
      </c>
      <c r="R19" s="607">
        <v>0</v>
      </c>
      <c r="S19" s="618" t="str">
        <f>IF(R19*15=0,"",R19*15)</f>
        <v/>
      </c>
      <c r="T19" s="619">
        <v>2</v>
      </c>
      <c r="U19" s="620" t="s">
        <v>31</v>
      </c>
      <c r="V19" s="6"/>
      <c r="W19" s="14" t="str">
        <f>IF(V19*15=0,"",V19*15)</f>
        <v/>
      </c>
      <c r="X19" s="7"/>
      <c r="Y19" s="14" t="str">
        <f>IF(X19*15=0,"",X19*15)</f>
        <v/>
      </c>
      <c r="Z19" s="7"/>
      <c r="AA19" s="9"/>
      <c r="AB19" s="6"/>
      <c r="AC19" s="14" t="str">
        <f t="shared" si="6"/>
        <v/>
      </c>
      <c r="AD19" s="7"/>
      <c r="AE19" s="14" t="str">
        <f t="shared" si="7"/>
        <v/>
      </c>
      <c r="AF19" s="7"/>
      <c r="AG19" s="10"/>
      <c r="AH19" s="6"/>
      <c r="AI19" s="14" t="str">
        <f t="shared" si="8"/>
        <v/>
      </c>
      <c r="AJ19" s="7"/>
      <c r="AK19" s="14" t="str">
        <f t="shared" si="9"/>
        <v/>
      </c>
      <c r="AL19" s="7"/>
      <c r="AM19" s="10"/>
      <c r="AN19" s="6"/>
      <c r="AO19" s="14" t="str">
        <f t="shared" si="10"/>
        <v/>
      </c>
      <c r="AP19" s="7"/>
      <c r="AQ19" s="14" t="str">
        <f t="shared" si="11"/>
        <v/>
      </c>
      <c r="AR19" s="7"/>
      <c r="AS19" s="10"/>
      <c r="AT19" s="6"/>
      <c r="AU19" s="14" t="str">
        <f t="shared" si="12"/>
        <v/>
      </c>
      <c r="AV19" s="7"/>
      <c r="AW19" s="14" t="str">
        <f t="shared" si="13"/>
        <v/>
      </c>
      <c r="AX19" s="7"/>
      <c r="AY19" s="10"/>
      <c r="AZ19" s="15">
        <f t="shared" si="14"/>
        <v>2</v>
      </c>
      <c r="BA19" s="14">
        <f t="shared" si="15"/>
        <v>30</v>
      </c>
      <c r="BB19" s="273" t="str">
        <f t="shared" si="16"/>
        <v/>
      </c>
      <c r="BC19" s="269" t="str">
        <f t="shared" si="17"/>
        <v/>
      </c>
      <c r="BD19" s="16">
        <f t="shared" si="18"/>
        <v>2</v>
      </c>
      <c r="BE19" s="204">
        <f t="shared" si="19"/>
        <v>2</v>
      </c>
      <c r="BF19" s="427" t="s">
        <v>156</v>
      </c>
      <c r="BG19" s="17" t="s">
        <v>44</v>
      </c>
    </row>
    <row r="20" spans="1:59" s="1" customFormat="1" ht="15.75" hidden="1" customHeight="1" x14ac:dyDescent="0.25">
      <c r="A20" s="5"/>
      <c r="B20" s="12" t="s">
        <v>29</v>
      </c>
      <c r="C20" s="613" t="s">
        <v>450</v>
      </c>
      <c r="D20" s="621"/>
      <c r="E20" s="614"/>
      <c r="F20" s="644"/>
      <c r="G20" s="614"/>
      <c r="H20" s="644"/>
      <c r="I20" s="645"/>
      <c r="J20" s="621"/>
      <c r="K20" s="614"/>
      <c r="L20" s="644"/>
      <c r="M20" s="614"/>
      <c r="N20" s="644"/>
      <c r="O20" s="645"/>
      <c r="P20" s="6"/>
      <c r="Q20" s="14" t="str">
        <f t="shared" ref="Q20" si="20">IF(P20*15=0,"",P20*15)</f>
        <v/>
      </c>
      <c r="R20" s="607">
        <v>2</v>
      </c>
      <c r="S20" s="614">
        <f t="shared" ref="S20" si="21">IF(R20*15=0,"",R20*15)</f>
        <v>30</v>
      </c>
      <c r="T20" s="607">
        <v>2</v>
      </c>
      <c r="U20" s="611" t="s">
        <v>43</v>
      </c>
      <c r="V20" s="6"/>
      <c r="W20" s="14"/>
      <c r="X20" s="7"/>
      <c r="Y20" s="14"/>
      <c r="Z20" s="7"/>
      <c r="AA20" s="9"/>
      <c r="AB20" s="6"/>
      <c r="AC20" s="14" t="str">
        <f t="shared" si="6"/>
        <v/>
      </c>
      <c r="AD20" s="7"/>
      <c r="AE20" s="14" t="str">
        <f t="shared" si="7"/>
        <v/>
      </c>
      <c r="AF20" s="7"/>
      <c r="AG20" s="10"/>
      <c r="AH20" s="6"/>
      <c r="AI20" s="14" t="str">
        <f t="shared" si="8"/>
        <v/>
      </c>
      <c r="AJ20" s="7"/>
      <c r="AK20" s="14" t="str">
        <f t="shared" si="9"/>
        <v/>
      </c>
      <c r="AL20" s="7"/>
      <c r="AM20" s="10"/>
      <c r="AN20" s="6"/>
      <c r="AO20" s="14"/>
      <c r="AP20" s="7"/>
      <c r="AQ20" s="14"/>
      <c r="AR20" s="600"/>
      <c r="AS20" s="612"/>
      <c r="AT20" s="6"/>
      <c r="AU20" s="14"/>
      <c r="AV20" s="7"/>
      <c r="AW20" s="14"/>
      <c r="AX20" s="7"/>
      <c r="AY20" s="10"/>
      <c r="AZ20" s="15" t="str">
        <f t="shared" si="14"/>
        <v/>
      </c>
      <c r="BA20" s="14" t="str">
        <f t="shared" si="15"/>
        <v/>
      </c>
      <c r="BB20" s="273">
        <f t="shared" si="16"/>
        <v>2</v>
      </c>
      <c r="BC20" s="269">
        <f t="shared" si="17"/>
        <v>30</v>
      </c>
      <c r="BD20" s="16">
        <f t="shared" si="18"/>
        <v>2</v>
      </c>
      <c r="BE20" s="204">
        <f t="shared" si="19"/>
        <v>2</v>
      </c>
      <c r="BF20" s="17"/>
      <c r="BG20" s="17"/>
    </row>
    <row r="21" spans="1:59" s="286" customFormat="1" ht="16.149999999999999" hidden="1" customHeight="1" x14ac:dyDescent="0.2">
      <c r="A21" s="382"/>
      <c r="B21" s="285"/>
      <c r="C21" s="383" t="s">
        <v>49</v>
      </c>
      <c r="D21" s="626">
        <f>IF(SUM(D12:D20)=0,"",SUM(D12:D20))</f>
        <v>7</v>
      </c>
      <c r="E21" s="627">
        <v>77</v>
      </c>
      <c r="F21" s="627">
        <f>IF(SUM(F12:F20)=0,"",SUM(F12:F20))</f>
        <v>20</v>
      </c>
      <c r="G21" s="627">
        <v>247</v>
      </c>
      <c r="H21" s="627">
        <f>IF(SUM(H12:H20)=0,"",SUM(H12:H20))</f>
        <v>20</v>
      </c>
      <c r="I21" s="628">
        <f>IF(SUM(D12:D20)+SUM(F12:F20)=0,"",SUM(D12:D20)+SUM(F12:F20))</f>
        <v>27</v>
      </c>
      <c r="J21" s="626">
        <f>IF(SUM(J12:J20)=0,"",SUM(J12:J20))</f>
        <v>2</v>
      </c>
      <c r="K21" s="627">
        <f>IF(SUM(J12:J20)*15=0,"",SUM(J12:J20)*15)</f>
        <v>30</v>
      </c>
      <c r="L21" s="627">
        <f>IF(SUM(L12:L20)=0,"",SUM(L12:L20))</f>
        <v>2</v>
      </c>
      <c r="M21" s="627">
        <f>IF(SUM(L12:L20)*15=0,"",SUM(L12:L20)*15)</f>
        <v>30</v>
      </c>
      <c r="N21" s="646">
        <f>IF(SUM(N12:N20)=0,"",SUM(N12:N20))</f>
        <v>6</v>
      </c>
      <c r="O21" s="628">
        <f>IF(SUM(J12:J20)+SUM(L12:L20)=0,"",SUM(J12:J20)+SUM(L12:L20))</f>
        <v>4</v>
      </c>
      <c r="P21" s="19">
        <f>IF(SUM(P12:P20)=0,"",SUM(P12:P20))</f>
        <v>2</v>
      </c>
      <c r="Q21" s="20">
        <f>IF(SUM(P12:P20)*15=0,"",SUM(P12:P20)*15)</f>
        <v>30</v>
      </c>
      <c r="R21" s="20">
        <f>IF(SUM(R12:R20)=0,"",SUM(R12:R20))</f>
        <v>2</v>
      </c>
      <c r="S21" s="20">
        <f>IF(SUM(R12:R20)*15=0,"",SUM(R12:R20)*15)</f>
        <v>30</v>
      </c>
      <c r="T21" s="21">
        <f>IF(SUM(T12:T20)=0,"",SUM(T12:T20))</f>
        <v>4</v>
      </c>
      <c r="U21" s="343">
        <f>IF(SUM(P12:P20)+SUM(R12:R20)=0,"",SUM(P12:P20)+SUM(R12:R20))</f>
        <v>4</v>
      </c>
      <c r="V21" s="19" t="str">
        <f>IF(SUM(V12:V20)=0,"",SUM(V12:V20))</f>
        <v/>
      </c>
      <c r="W21" s="20" t="str">
        <f>IF(SUM(V12:V20)*15=0,"",SUM(V12:V20)*15)</f>
        <v/>
      </c>
      <c r="X21" s="20" t="str">
        <f>IF(SUM(X12:X20)=0,"",SUM(X12:X20))</f>
        <v/>
      </c>
      <c r="Y21" s="20" t="str">
        <f>IF(SUM(X12:X20)*15=0,"",SUM(X12:X20)*15)</f>
        <v/>
      </c>
      <c r="Z21" s="21" t="str">
        <f>IF(SUM(Z12:Z20)=0,"",SUM(Z12:Z20))</f>
        <v/>
      </c>
      <c r="AA21" s="343" t="str">
        <f>IF(SUM(V12:V20)+SUM(X12:X20)=0,"",SUM(V12:V20)+SUM(X12:X20))</f>
        <v/>
      </c>
      <c r="AB21" s="19" t="str">
        <f>IF(SUM(AB12:AB20)=0,"",SUM(AB12:AB20))</f>
        <v/>
      </c>
      <c r="AC21" s="20" t="str">
        <f>IF(SUM(AB12:AB20)*15=0,"",SUM(AB12:AB20)*15)</f>
        <v/>
      </c>
      <c r="AD21" s="20" t="str">
        <f>IF(SUM(AD12:AD20)=0,"",SUM(AD12:AD20))</f>
        <v/>
      </c>
      <c r="AE21" s="20" t="str">
        <f>IF(SUM(AD12:AD20)*15=0,"",SUM(AD12:AD20)*15)</f>
        <v/>
      </c>
      <c r="AF21" s="21" t="str">
        <f>IF(SUM(AF12:AF20)=0,"",SUM(AF12:AF20))</f>
        <v/>
      </c>
      <c r="AG21" s="344" t="str">
        <f>IF(SUM(AB12:AB20)+SUM(AD12:AD20)=0,"",SUM(AB12:AB20)+SUM(AD12:AD20))</f>
        <v/>
      </c>
      <c r="AH21" s="19" t="str">
        <f>IF(SUM(AH12:AH20)=0,"",SUM(AH12:AH20))</f>
        <v/>
      </c>
      <c r="AI21" s="20" t="str">
        <f>IF(SUM(AH12:AH20)*15=0,"",SUM(AH12:AH20)*15)</f>
        <v/>
      </c>
      <c r="AJ21" s="20" t="str">
        <f>IF(SUM(AJ12:AJ20)=0,"",SUM(AJ12:AJ20))</f>
        <v/>
      </c>
      <c r="AK21" s="20" t="str">
        <f>IF(SUM(AJ12:AJ20)*15=0,"",SUM(AJ12:AJ20)*15)</f>
        <v/>
      </c>
      <c r="AL21" s="21" t="str">
        <f>IF(SUM(AL12:AL20)=0,"",SUM(AL12:AL20))</f>
        <v/>
      </c>
      <c r="AM21" s="344" t="str">
        <f>IF(SUM(AH12:AH20)+SUM(AJ12:AJ20)=0,"",SUM(AH12:AH20)+SUM(AJ12:AJ20))</f>
        <v/>
      </c>
      <c r="AN21" s="19" t="str">
        <f>IF(SUM(AN12:AN20)=0,"",SUM(AN12:AN20))</f>
        <v/>
      </c>
      <c r="AO21" s="20" t="str">
        <f>IF(SUM(AN12:AN20)*15=0,"",SUM(AN12:AN20)*15)</f>
        <v/>
      </c>
      <c r="AP21" s="20" t="str">
        <f>IF(SUM(AP12:AP20)=0,"",SUM(AP12:AP20))</f>
        <v/>
      </c>
      <c r="AQ21" s="20" t="str">
        <f>IF(SUM(AP12:AP20)*15=0,"",SUM(AP12:AP20)*15)</f>
        <v/>
      </c>
      <c r="AR21" s="21" t="str">
        <f>IF(SUM(AR12:AR20)=0,"",SUM(AR12:AR20))</f>
        <v/>
      </c>
      <c r="AS21" s="344" t="str">
        <f>IF(SUM(AN12:AN20)+SUM(AP12:AP20)=0,"",SUM(AN12:AN20)+SUM(AP12:AP20))</f>
        <v/>
      </c>
      <c r="AT21" s="19" t="str">
        <f>IF(SUM(AT12:AT20)=0,"",SUM(AT12:AT20))</f>
        <v/>
      </c>
      <c r="AU21" s="20" t="str">
        <f>IF(SUM(AT12:AT20)*15=0,"",SUM(AT12:AT20)*15)</f>
        <v/>
      </c>
      <c r="AV21" s="20" t="str">
        <f>IF(SUM(AV12:AV20)=0,"",SUM(AV12:AV20))</f>
        <v/>
      </c>
      <c r="AW21" s="20" t="str">
        <f>IF(SUM(AV12:AV20)*15=0,"",SUM(AV12:AV20)*15)</f>
        <v/>
      </c>
      <c r="AX21" s="21" t="str">
        <f>IF(SUM(AX12:AX20)=0,"",SUM(AX12:AX20))</f>
        <v/>
      </c>
      <c r="AY21" s="344" t="str">
        <f>IF(SUM(AT12:AT20)+SUM(AV12:AV20)=0,"",SUM(AT12:AT20)+SUM(AV12:AV20))</f>
        <v/>
      </c>
      <c r="AZ21" s="23">
        <f>IF(SUM(AZ12:AZ20)=0,"",SUM(AZ12:AZ20))</f>
        <v>11</v>
      </c>
      <c r="BA21" s="20">
        <f>IF(SUM(AZ12:AZ20)*15=0,"",SUM(AZ12:AZ20)*15)</f>
        <v>165</v>
      </c>
      <c r="BB21" s="20">
        <f>IF(SUM(BB12:BB20)=0,"",SUM(BB12:BB20))</f>
        <v>24</v>
      </c>
      <c r="BC21" s="20">
        <f>IF(SUM(BB12:BB20)*15=0,"",SUM(BB12:BB20)*15)</f>
        <v>360</v>
      </c>
      <c r="BD21" s="250">
        <f>IF(SUM(BD12:BD20)=0,"",SUM(BD12:BD20))</f>
        <v>30</v>
      </c>
      <c r="BE21" s="345">
        <f>IF(SUM(AZ12:AZ20)+SUM(BB12:BB20)=0,"",SUM(AZ12:AZ20)+SUM(BB12:BB20))</f>
        <v>35</v>
      </c>
      <c r="BF21" s="428"/>
      <c r="BG21" s="24"/>
    </row>
    <row r="22" spans="1:59" s="289" customFormat="1" ht="16.149999999999999" hidden="1" customHeight="1" x14ac:dyDescent="0.2">
      <c r="A22" s="287" t="s">
        <v>50</v>
      </c>
      <c r="B22" s="288"/>
      <c r="C22" s="368" t="s">
        <v>51</v>
      </c>
      <c r="D22" s="713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585"/>
      <c r="BA22" s="580"/>
      <c r="BB22" s="580"/>
      <c r="BC22" s="580"/>
      <c r="BD22" s="580"/>
      <c r="BE22" s="581"/>
      <c r="BF22" s="425"/>
      <c r="BG22" s="3"/>
    </row>
    <row r="23" spans="1:59" s="40" customFormat="1" ht="16.149999999999999" hidden="1" customHeight="1" x14ac:dyDescent="0.2">
      <c r="A23" s="28" t="s">
        <v>52</v>
      </c>
      <c r="B23" s="29" t="s">
        <v>29</v>
      </c>
      <c r="C23" s="30" t="s">
        <v>53</v>
      </c>
      <c r="D23" s="31">
        <v>2</v>
      </c>
      <c r="E23" s="32">
        <f t="shared" ref="E23:E37" si="22">IF(D23*15=0,"",D23*15)</f>
        <v>30</v>
      </c>
      <c r="F23" s="33"/>
      <c r="G23" s="32" t="str">
        <f t="shared" ref="G23:G37" si="23">IF(F23*15=0,"",F23*15)</f>
        <v/>
      </c>
      <c r="H23" s="33">
        <v>2</v>
      </c>
      <c r="I23" s="34" t="s">
        <v>36</v>
      </c>
      <c r="J23" s="35"/>
      <c r="K23" s="32" t="str">
        <f t="shared" ref="K23:K37" si="24">IF(J23*15=0,"",J23*15)</f>
        <v/>
      </c>
      <c r="L23" s="33"/>
      <c r="M23" s="32" t="str">
        <f t="shared" ref="M23:M37" si="25">IF(L23*15=0,"",L23*15)</f>
        <v/>
      </c>
      <c r="N23" s="33"/>
      <c r="O23" s="34"/>
      <c r="P23" s="35"/>
      <c r="Q23" s="32" t="str">
        <f t="shared" ref="Q23:Q37" si="26">IF(P23*15=0,"",P23*15)</f>
        <v/>
      </c>
      <c r="R23" s="33"/>
      <c r="S23" s="32" t="str">
        <f t="shared" ref="S23:S37" si="27">IF(R23*15=0,"",R23*15)</f>
        <v/>
      </c>
      <c r="T23" s="33"/>
      <c r="U23" s="34"/>
      <c r="V23" s="35"/>
      <c r="W23" s="32" t="str">
        <f t="shared" ref="W23:W37" si="28">IF(V23*15=0,"",V23*15)</f>
        <v/>
      </c>
      <c r="X23" s="33"/>
      <c r="Y23" s="32" t="str">
        <f t="shared" ref="Y23:Y37" si="29">IF(X23*15=0,"",X23*15)</f>
        <v/>
      </c>
      <c r="Z23" s="33"/>
      <c r="AA23" s="34"/>
      <c r="AB23" s="35"/>
      <c r="AC23" s="32" t="str">
        <f t="shared" ref="AC23:AC37" si="30">IF(AB23*15=0,"",AB23*15)</f>
        <v/>
      </c>
      <c r="AD23" s="33"/>
      <c r="AE23" s="32" t="str">
        <f t="shared" ref="AE23:AE37" si="31">IF(AD23*15=0,"",AD23*15)</f>
        <v/>
      </c>
      <c r="AF23" s="33"/>
      <c r="AG23" s="36"/>
      <c r="AH23" s="35"/>
      <c r="AI23" s="32" t="str">
        <f t="shared" ref="AI23:AI37" si="32">IF(AH23*15=0,"",AH23*15)</f>
        <v/>
      </c>
      <c r="AJ23" s="33"/>
      <c r="AK23" s="32" t="str">
        <f t="shared" ref="AK23:AK37" si="33">IF(AJ23*15=0,"",AJ23*15)</f>
        <v/>
      </c>
      <c r="AL23" s="33"/>
      <c r="AM23" s="36"/>
      <c r="AN23" s="35"/>
      <c r="AO23" s="32" t="str">
        <f t="shared" ref="AO23:AO37" si="34">IF(AN23*15=0,"",AN23*15)</f>
        <v/>
      </c>
      <c r="AP23" s="33"/>
      <c r="AQ23" s="32" t="str">
        <f t="shared" ref="AQ23:AQ37" si="35">IF(AP23*15=0,"",AP23*15)</f>
        <v/>
      </c>
      <c r="AR23" s="33"/>
      <c r="AS23" s="36"/>
      <c r="AT23" s="35"/>
      <c r="AU23" s="32" t="str">
        <f t="shared" ref="AU23:AU37" si="36">IF(AT23*15=0,"",AT23*15)</f>
        <v/>
      </c>
      <c r="AV23" s="33"/>
      <c r="AW23" s="32" t="str">
        <f t="shared" ref="AW23:AW37" si="37">IF(AV23*15=0,"",AV23*15)</f>
        <v/>
      </c>
      <c r="AX23" s="33"/>
      <c r="AY23" s="36"/>
      <c r="AZ23" s="37">
        <f t="shared" ref="AZ23:AZ37" si="38">IF(D23+J23+P23+V23+AB23+AH23+AN23+AT23=0,"",D23+J23+P23+V23+AB23+AH23+AN23+AT23)</f>
        <v>2</v>
      </c>
      <c r="BA23" s="32">
        <f t="shared" ref="BA23:BA37" si="39">IF((D23+J23+P23+V23+AB23+AH23+AN23+AT23)*15=0,"",(D23+J23+P23+V23+AB23+AH23+AN23+AT23)*15)</f>
        <v>30</v>
      </c>
      <c r="BB23" s="38" t="str">
        <f t="shared" ref="BB23:BB37" si="40">IF(F23+L23+R23+X23+AD23+AJ23+AP23+AV23=0,"",F23+L23+R23+X23+AD23+AJ23+AP23+AV23)</f>
        <v/>
      </c>
      <c r="BC23" s="32" t="str">
        <f t="shared" ref="BC23:BC37" si="41">IF((F23+L23+R23+X23+AD23+AJ23+AP23+AV23)*15=0,"",(F23+L23+R23+X23+AD23+AJ23+AP23+AV23)*15)</f>
        <v/>
      </c>
      <c r="BD23" s="38">
        <f t="shared" ref="BD23:BD37" si="42">IF(H23+N23+T23+Z23+AF23+AL23+AR23+AX23=0,"",H23+N23+T23+Z23+AF23+AL23+AR23+AX23)</f>
        <v>2</v>
      </c>
      <c r="BE23" s="39">
        <f t="shared" ref="BE23:BE37" si="43">IF((D23+J23+P23+V23+AB23+F23+L23+R23+X23+AD23+AH23+AN23+AT23+AF23+AP23+AV23)=0,"",(D23+J23+P23+V23+AB23+F23+L23+R23+X23+AD23+AH23+AN23+AT23+AJ23+AP23+AV23))</f>
        <v>2</v>
      </c>
      <c r="BF23" s="429" t="s">
        <v>54</v>
      </c>
      <c r="BG23" s="278" t="s">
        <v>55</v>
      </c>
    </row>
    <row r="24" spans="1:59" s="40" customFormat="1" ht="15.6" hidden="1" customHeight="1" x14ac:dyDescent="0.2">
      <c r="A24" s="41" t="s">
        <v>56</v>
      </c>
      <c r="B24" s="29" t="s">
        <v>29</v>
      </c>
      <c r="C24" s="42" t="s">
        <v>57</v>
      </c>
      <c r="D24" s="31">
        <v>3</v>
      </c>
      <c r="E24" s="32">
        <f t="shared" si="22"/>
        <v>45</v>
      </c>
      <c r="F24" s="33"/>
      <c r="G24" s="32" t="str">
        <f t="shared" si="23"/>
        <v/>
      </c>
      <c r="H24" s="33">
        <v>2</v>
      </c>
      <c r="I24" s="34" t="s">
        <v>29</v>
      </c>
      <c r="J24" s="35"/>
      <c r="K24" s="32" t="str">
        <f t="shared" si="24"/>
        <v/>
      </c>
      <c r="L24" s="33"/>
      <c r="M24" s="32" t="str">
        <f t="shared" si="25"/>
        <v/>
      </c>
      <c r="N24" s="33"/>
      <c r="O24" s="34"/>
      <c r="P24" s="35"/>
      <c r="Q24" s="32" t="str">
        <f t="shared" si="26"/>
        <v/>
      </c>
      <c r="R24" s="33"/>
      <c r="S24" s="32" t="str">
        <f t="shared" si="27"/>
        <v/>
      </c>
      <c r="T24" s="33"/>
      <c r="U24" s="34"/>
      <c r="V24" s="35"/>
      <c r="W24" s="32" t="str">
        <f t="shared" si="28"/>
        <v/>
      </c>
      <c r="X24" s="33"/>
      <c r="Y24" s="32" t="str">
        <f t="shared" si="29"/>
        <v/>
      </c>
      <c r="Z24" s="33"/>
      <c r="AA24" s="34"/>
      <c r="AB24" s="35"/>
      <c r="AC24" s="32" t="str">
        <f t="shared" si="30"/>
        <v/>
      </c>
      <c r="AD24" s="33"/>
      <c r="AE24" s="32" t="str">
        <f t="shared" si="31"/>
        <v/>
      </c>
      <c r="AF24" s="33"/>
      <c r="AG24" s="36"/>
      <c r="AH24" s="35"/>
      <c r="AI24" s="32" t="str">
        <f t="shared" si="32"/>
        <v/>
      </c>
      <c r="AJ24" s="33"/>
      <c r="AK24" s="32" t="str">
        <f t="shared" si="33"/>
        <v/>
      </c>
      <c r="AL24" s="33"/>
      <c r="AM24" s="36"/>
      <c r="AN24" s="35"/>
      <c r="AO24" s="32" t="str">
        <f t="shared" si="34"/>
        <v/>
      </c>
      <c r="AP24" s="33"/>
      <c r="AQ24" s="32" t="str">
        <f t="shared" si="35"/>
        <v/>
      </c>
      <c r="AR24" s="33"/>
      <c r="AS24" s="36"/>
      <c r="AT24" s="35"/>
      <c r="AU24" s="32" t="str">
        <f t="shared" si="36"/>
        <v/>
      </c>
      <c r="AV24" s="33"/>
      <c r="AW24" s="32" t="str">
        <f t="shared" si="37"/>
        <v/>
      </c>
      <c r="AX24" s="33"/>
      <c r="AY24" s="36"/>
      <c r="AZ24" s="37">
        <f t="shared" si="38"/>
        <v>3</v>
      </c>
      <c r="BA24" s="32">
        <f t="shared" si="39"/>
        <v>45</v>
      </c>
      <c r="BB24" s="38" t="str">
        <f t="shared" si="40"/>
        <v/>
      </c>
      <c r="BC24" s="32" t="str">
        <f t="shared" si="41"/>
        <v/>
      </c>
      <c r="BD24" s="38">
        <f t="shared" si="42"/>
        <v>2</v>
      </c>
      <c r="BE24" s="39">
        <f t="shared" si="43"/>
        <v>3</v>
      </c>
      <c r="BF24" s="429" t="s">
        <v>58</v>
      </c>
      <c r="BG24" s="278" t="s">
        <v>59</v>
      </c>
    </row>
    <row r="25" spans="1:59" s="40" customFormat="1" ht="16.149999999999999" hidden="1" customHeight="1" x14ac:dyDescent="0.2">
      <c r="A25" s="41" t="s">
        <v>60</v>
      </c>
      <c r="B25" s="29" t="s">
        <v>29</v>
      </c>
      <c r="C25" s="42" t="s">
        <v>61</v>
      </c>
      <c r="D25" s="31">
        <v>2</v>
      </c>
      <c r="E25" s="32">
        <f t="shared" si="22"/>
        <v>30</v>
      </c>
      <c r="F25" s="33"/>
      <c r="G25" s="32" t="str">
        <f t="shared" si="23"/>
        <v/>
      </c>
      <c r="H25" s="33">
        <v>2</v>
      </c>
      <c r="I25" s="34" t="s">
        <v>29</v>
      </c>
      <c r="J25" s="35"/>
      <c r="K25" s="32" t="str">
        <f t="shared" si="24"/>
        <v/>
      </c>
      <c r="L25" s="33"/>
      <c r="M25" s="32" t="str">
        <f t="shared" si="25"/>
        <v/>
      </c>
      <c r="N25" s="33"/>
      <c r="O25" s="34"/>
      <c r="P25" s="35"/>
      <c r="Q25" s="32" t="str">
        <f t="shared" si="26"/>
        <v/>
      </c>
      <c r="R25" s="33"/>
      <c r="S25" s="32" t="str">
        <f t="shared" si="27"/>
        <v/>
      </c>
      <c r="T25" s="33"/>
      <c r="U25" s="34"/>
      <c r="V25" s="35"/>
      <c r="W25" s="32" t="str">
        <f t="shared" si="28"/>
        <v/>
      </c>
      <c r="X25" s="33"/>
      <c r="Y25" s="32" t="str">
        <f t="shared" si="29"/>
        <v/>
      </c>
      <c r="Z25" s="33"/>
      <c r="AA25" s="34"/>
      <c r="AB25" s="35"/>
      <c r="AC25" s="32" t="str">
        <f t="shared" si="30"/>
        <v/>
      </c>
      <c r="AD25" s="33"/>
      <c r="AE25" s="32" t="str">
        <f t="shared" si="31"/>
        <v/>
      </c>
      <c r="AF25" s="33"/>
      <c r="AG25" s="36"/>
      <c r="AH25" s="35"/>
      <c r="AI25" s="32" t="str">
        <f t="shared" si="32"/>
        <v/>
      </c>
      <c r="AJ25" s="33"/>
      <c r="AK25" s="32" t="str">
        <f t="shared" si="33"/>
        <v/>
      </c>
      <c r="AL25" s="33"/>
      <c r="AM25" s="36"/>
      <c r="AN25" s="35"/>
      <c r="AO25" s="32" t="str">
        <f t="shared" si="34"/>
        <v/>
      </c>
      <c r="AP25" s="33"/>
      <c r="AQ25" s="32" t="str">
        <f t="shared" si="35"/>
        <v/>
      </c>
      <c r="AR25" s="33"/>
      <c r="AS25" s="36"/>
      <c r="AT25" s="35"/>
      <c r="AU25" s="32" t="str">
        <f t="shared" si="36"/>
        <v/>
      </c>
      <c r="AV25" s="33"/>
      <c r="AW25" s="32" t="str">
        <f t="shared" si="37"/>
        <v/>
      </c>
      <c r="AX25" s="33"/>
      <c r="AY25" s="36"/>
      <c r="AZ25" s="37">
        <f t="shared" si="38"/>
        <v>2</v>
      </c>
      <c r="BA25" s="32">
        <f t="shared" si="39"/>
        <v>30</v>
      </c>
      <c r="BB25" s="38" t="str">
        <f t="shared" si="40"/>
        <v/>
      </c>
      <c r="BC25" s="32" t="str">
        <f>IF((F25+L25+R25+X25+AD25+AJ25+AP25+AV25)*15=0,"",(F25+L25+R25+X25+AD25+AJ25+AP25+AV25)*15)</f>
        <v/>
      </c>
      <c r="BD25" s="38">
        <f t="shared" si="42"/>
        <v>2</v>
      </c>
      <c r="BE25" s="39">
        <f t="shared" si="43"/>
        <v>2</v>
      </c>
      <c r="BF25" s="429" t="s">
        <v>62</v>
      </c>
      <c r="BG25" s="278" t="s">
        <v>63</v>
      </c>
    </row>
    <row r="26" spans="1:59" s="40" customFormat="1" ht="16.149999999999999" hidden="1" customHeight="1" x14ac:dyDescent="0.2">
      <c r="A26" s="41" t="s">
        <v>64</v>
      </c>
      <c r="B26" s="29" t="s">
        <v>29</v>
      </c>
      <c r="C26" s="30" t="s">
        <v>65</v>
      </c>
      <c r="D26" s="31"/>
      <c r="E26" s="32" t="str">
        <f t="shared" si="22"/>
        <v/>
      </c>
      <c r="F26" s="33"/>
      <c r="G26" s="32" t="str">
        <f t="shared" si="23"/>
        <v/>
      </c>
      <c r="H26" s="33"/>
      <c r="I26" s="34"/>
      <c r="J26" s="35">
        <v>2</v>
      </c>
      <c r="K26" s="32">
        <f t="shared" si="24"/>
        <v>30</v>
      </c>
      <c r="L26" s="33"/>
      <c r="M26" s="32" t="str">
        <f t="shared" si="25"/>
        <v/>
      </c>
      <c r="N26" s="33">
        <v>2</v>
      </c>
      <c r="O26" s="34" t="s">
        <v>29</v>
      </c>
      <c r="P26" s="35"/>
      <c r="Q26" s="32" t="str">
        <f t="shared" si="26"/>
        <v/>
      </c>
      <c r="R26" s="33"/>
      <c r="S26" s="32" t="str">
        <f t="shared" si="27"/>
        <v/>
      </c>
      <c r="T26" s="33"/>
      <c r="U26" s="34"/>
      <c r="V26" s="35"/>
      <c r="W26" s="32" t="str">
        <f t="shared" si="28"/>
        <v/>
      </c>
      <c r="X26" s="33"/>
      <c r="Y26" s="32" t="str">
        <f t="shared" si="29"/>
        <v/>
      </c>
      <c r="Z26" s="33"/>
      <c r="AA26" s="34"/>
      <c r="AB26" s="35"/>
      <c r="AC26" s="32" t="str">
        <f t="shared" si="30"/>
        <v/>
      </c>
      <c r="AD26" s="33"/>
      <c r="AE26" s="32" t="str">
        <f t="shared" si="31"/>
        <v/>
      </c>
      <c r="AF26" s="33"/>
      <c r="AG26" s="36"/>
      <c r="AH26" s="35"/>
      <c r="AI26" s="32" t="str">
        <f t="shared" si="32"/>
        <v/>
      </c>
      <c r="AJ26" s="33"/>
      <c r="AK26" s="32" t="str">
        <f t="shared" si="33"/>
        <v/>
      </c>
      <c r="AL26" s="33"/>
      <c r="AM26" s="36"/>
      <c r="AN26" s="35"/>
      <c r="AO26" s="32" t="str">
        <f t="shared" si="34"/>
        <v/>
      </c>
      <c r="AP26" s="33"/>
      <c r="AQ26" s="32" t="str">
        <f t="shared" si="35"/>
        <v/>
      </c>
      <c r="AR26" s="33"/>
      <c r="AS26" s="36"/>
      <c r="AT26" s="35"/>
      <c r="AU26" s="32" t="str">
        <f t="shared" si="36"/>
        <v/>
      </c>
      <c r="AV26" s="33"/>
      <c r="AW26" s="32" t="str">
        <f t="shared" si="37"/>
        <v/>
      </c>
      <c r="AX26" s="33"/>
      <c r="AY26" s="36"/>
      <c r="AZ26" s="37">
        <f t="shared" si="38"/>
        <v>2</v>
      </c>
      <c r="BA26" s="32">
        <f t="shared" si="39"/>
        <v>30</v>
      </c>
      <c r="BB26" s="38" t="str">
        <f t="shared" si="40"/>
        <v/>
      </c>
      <c r="BC26" s="32" t="str">
        <f t="shared" si="41"/>
        <v/>
      </c>
      <c r="BD26" s="38">
        <f t="shared" si="42"/>
        <v>2</v>
      </c>
      <c r="BE26" s="39">
        <f t="shared" si="43"/>
        <v>2</v>
      </c>
      <c r="BF26" s="429" t="s">
        <v>66</v>
      </c>
      <c r="BG26" s="278" t="s">
        <v>67</v>
      </c>
    </row>
    <row r="27" spans="1:59" s="40" customFormat="1" ht="16.149999999999999" hidden="1" customHeight="1" x14ac:dyDescent="0.2">
      <c r="A27" s="41" t="s">
        <v>68</v>
      </c>
      <c r="B27" s="29" t="s">
        <v>29</v>
      </c>
      <c r="C27" s="30" t="s">
        <v>69</v>
      </c>
      <c r="D27" s="31"/>
      <c r="E27" s="32" t="str">
        <f t="shared" si="22"/>
        <v/>
      </c>
      <c r="F27" s="33"/>
      <c r="G27" s="32" t="str">
        <f t="shared" si="23"/>
        <v/>
      </c>
      <c r="H27" s="33"/>
      <c r="I27" s="34"/>
      <c r="J27" s="35">
        <v>2</v>
      </c>
      <c r="K27" s="32">
        <f t="shared" si="24"/>
        <v>30</v>
      </c>
      <c r="L27" s="33"/>
      <c r="M27" s="32" t="str">
        <f t="shared" si="25"/>
        <v/>
      </c>
      <c r="N27" s="33">
        <v>2</v>
      </c>
      <c r="O27" s="34" t="s">
        <v>29</v>
      </c>
      <c r="P27" s="35"/>
      <c r="Q27" s="32" t="str">
        <f t="shared" si="26"/>
        <v/>
      </c>
      <c r="R27" s="33"/>
      <c r="S27" s="32" t="str">
        <f t="shared" si="27"/>
        <v/>
      </c>
      <c r="T27" s="33"/>
      <c r="U27" s="34"/>
      <c r="V27" s="35"/>
      <c r="W27" s="32" t="str">
        <f t="shared" si="28"/>
        <v/>
      </c>
      <c r="X27" s="33"/>
      <c r="Y27" s="32" t="str">
        <f t="shared" si="29"/>
        <v/>
      </c>
      <c r="Z27" s="33"/>
      <c r="AA27" s="34"/>
      <c r="AB27" s="35"/>
      <c r="AC27" s="32" t="str">
        <f t="shared" si="30"/>
        <v/>
      </c>
      <c r="AD27" s="33"/>
      <c r="AE27" s="32" t="str">
        <f t="shared" si="31"/>
        <v/>
      </c>
      <c r="AF27" s="33"/>
      <c r="AG27" s="36"/>
      <c r="AH27" s="35"/>
      <c r="AI27" s="32" t="str">
        <f t="shared" si="32"/>
        <v/>
      </c>
      <c r="AJ27" s="33"/>
      <c r="AK27" s="32" t="str">
        <f t="shared" si="33"/>
        <v/>
      </c>
      <c r="AL27" s="33"/>
      <c r="AM27" s="36"/>
      <c r="AN27" s="35"/>
      <c r="AO27" s="32" t="str">
        <f t="shared" si="34"/>
        <v/>
      </c>
      <c r="AP27" s="33"/>
      <c r="AQ27" s="32" t="str">
        <f t="shared" si="35"/>
        <v/>
      </c>
      <c r="AR27" s="33"/>
      <c r="AS27" s="36"/>
      <c r="AT27" s="35"/>
      <c r="AU27" s="32" t="str">
        <f t="shared" si="36"/>
        <v/>
      </c>
      <c r="AV27" s="33"/>
      <c r="AW27" s="32" t="str">
        <f t="shared" si="37"/>
        <v/>
      </c>
      <c r="AX27" s="33"/>
      <c r="AY27" s="36"/>
      <c r="AZ27" s="37">
        <f t="shared" si="38"/>
        <v>2</v>
      </c>
      <c r="BA27" s="32">
        <f t="shared" si="39"/>
        <v>30</v>
      </c>
      <c r="BB27" s="38" t="str">
        <f t="shared" si="40"/>
        <v/>
      </c>
      <c r="BC27" s="32" t="str">
        <f t="shared" si="41"/>
        <v/>
      </c>
      <c r="BD27" s="38">
        <f t="shared" si="42"/>
        <v>2</v>
      </c>
      <c r="BE27" s="39">
        <f t="shared" si="43"/>
        <v>2</v>
      </c>
      <c r="BF27" s="429" t="s">
        <v>70</v>
      </c>
      <c r="BG27" s="290" t="s">
        <v>71</v>
      </c>
    </row>
    <row r="28" spans="1:59" s="40" customFormat="1" ht="16.149999999999999" hidden="1" customHeight="1" x14ac:dyDescent="0.2">
      <c r="A28" s="41" t="s">
        <v>72</v>
      </c>
      <c r="B28" s="29" t="s">
        <v>29</v>
      </c>
      <c r="C28" s="30" t="s">
        <v>73</v>
      </c>
      <c r="D28" s="31"/>
      <c r="E28" s="32" t="str">
        <f t="shared" si="22"/>
        <v/>
      </c>
      <c r="F28" s="33"/>
      <c r="G28" s="32" t="str">
        <f t="shared" si="23"/>
        <v/>
      </c>
      <c r="H28" s="33"/>
      <c r="I28" s="34"/>
      <c r="J28" s="35">
        <v>3</v>
      </c>
      <c r="K28" s="32">
        <f t="shared" si="24"/>
        <v>45</v>
      </c>
      <c r="L28" s="33"/>
      <c r="M28" s="32" t="str">
        <f t="shared" si="25"/>
        <v/>
      </c>
      <c r="N28" s="33">
        <v>2</v>
      </c>
      <c r="O28" s="34" t="s">
        <v>29</v>
      </c>
      <c r="P28" s="35"/>
      <c r="Q28" s="32" t="str">
        <f t="shared" si="26"/>
        <v/>
      </c>
      <c r="R28" s="33"/>
      <c r="S28" s="32" t="str">
        <f t="shared" si="27"/>
        <v/>
      </c>
      <c r="T28" s="33"/>
      <c r="U28" s="34"/>
      <c r="V28" s="35"/>
      <c r="W28" s="32" t="str">
        <f t="shared" si="28"/>
        <v/>
      </c>
      <c r="X28" s="33"/>
      <c r="Y28" s="32" t="str">
        <f t="shared" si="29"/>
        <v/>
      </c>
      <c r="Z28" s="33"/>
      <c r="AA28" s="34"/>
      <c r="AB28" s="35"/>
      <c r="AC28" s="32" t="str">
        <f t="shared" si="30"/>
        <v/>
      </c>
      <c r="AD28" s="33"/>
      <c r="AE28" s="32" t="str">
        <f t="shared" si="31"/>
        <v/>
      </c>
      <c r="AF28" s="33"/>
      <c r="AG28" s="36"/>
      <c r="AH28" s="35"/>
      <c r="AI28" s="32" t="str">
        <f t="shared" si="32"/>
        <v/>
      </c>
      <c r="AJ28" s="33"/>
      <c r="AK28" s="32" t="str">
        <f t="shared" si="33"/>
        <v/>
      </c>
      <c r="AL28" s="33"/>
      <c r="AM28" s="36"/>
      <c r="AN28" s="35"/>
      <c r="AO28" s="32" t="str">
        <f t="shared" si="34"/>
        <v/>
      </c>
      <c r="AP28" s="33"/>
      <c r="AQ28" s="32" t="str">
        <f t="shared" si="35"/>
        <v/>
      </c>
      <c r="AR28" s="33"/>
      <c r="AS28" s="36"/>
      <c r="AT28" s="35"/>
      <c r="AU28" s="32" t="str">
        <f t="shared" si="36"/>
        <v/>
      </c>
      <c r="AV28" s="33"/>
      <c r="AW28" s="32" t="str">
        <f t="shared" si="37"/>
        <v/>
      </c>
      <c r="AX28" s="33"/>
      <c r="AY28" s="36"/>
      <c r="AZ28" s="37">
        <f t="shared" si="38"/>
        <v>3</v>
      </c>
      <c r="BA28" s="32">
        <f t="shared" si="39"/>
        <v>45</v>
      </c>
      <c r="BB28" s="38" t="str">
        <f t="shared" si="40"/>
        <v/>
      </c>
      <c r="BC28" s="32" t="str">
        <f t="shared" si="41"/>
        <v/>
      </c>
      <c r="BD28" s="38">
        <f t="shared" si="42"/>
        <v>2</v>
      </c>
      <c r="BE28" s="39">
        <f t="shared" si="43"/>
        <v>3</v>
      </c>
      <c r="BF28" s="429" t="s">
        <v>74</v>
      </c>
      <c r="BG28" s="278" t="s">
        <v>75</v>
      </c>
    </row>
    <row r="29" spans="1:59" s="40" customFormat="1" ht="16.149999999999999" hidden="1" customHeight="1" x14ac:dyDescent="0.2">
      <c r="A29" s="41" t="s">
        <v>76</v>
      </c>
      <c r="B29" s="29" t="s">
        <v>29</v>
      </c>
      <c r="C29" s="30" t="s">
        <v>77</v>
      </c>
      <c r="D29" s="31"/>
      <c r="E29" s="32" t="str">
        <f t="shared" si="22"/>
        <v/>
      </c>
      <c r="F29" s="33"/>
      <c r="G29" s="32" t="str">
        <f t="shared" si="23"/>
        <v/>
      </c>
      <c r="H29" s="33"/>
      <c r="I29" s="34"/>
      <c r="J29" s="35">
        <v>2</v>
      </c>
      <c r="K29" s="32">
        <f t="shared" si="24"/>
        <v>30</v>
      </c>
      <c r="L29" s="33"/>
      <c r="M29" s="32" t="str">
        <f t="shared" si="25"/>
        <v/>
      </c>
      <c r="N29" s="33">
        <v>2</v>
      </c>
      <c r="O29" s="34" t="s">
        <v>29</v>
      </c>
      <c r="P29" s="35"/>
      <c r="Q29" s="32" t="str">
        <f t="shared" si="26"/>
        <v/>
      </c>
      <c r="R29" s="33"/>
      <c r="S29" s="32" t="str">
        <f t="shared" si="27"/>
        <v/>
      </c>
      <c r="T29" s="33"/>
      <c r="U29" s="34"/>
      <c r="V29" s="35"/>
      <c r="W29" s="32" t="str">
        <f t="shared" si="28"/>
        <v/>
      </c>
      <c r="X29" s="33"/>
      <c r="Y29" s="32" t="str">
        <f t="shared" si="29"/>
        <v/>
      </c>
      <c r="Z29" s="33"/>
      <c r="AA29" s="34"/>
      <c r="AB29" s="35"/>
      <c r="AC29" s="32" t="str">
        <f t="shared" si="30"/>
        <v/>
      </c>
      <c r="AD29" s="33"/>
      <c r="AE29" s="32" t="str">
        <f t="shared" si="31"/>
        <v/>
      </c>
      <c r="AF29" s="33"/>
      <c r="AG29" s="36"/>
      <c r="AH29" s="35"/>
      <c r="AI29" s="32" t="str">
        <f t="shared" si="32"/>
        <v/>
      </c>
      <c r="AJ29" s="33"/>
      <c r="AK29" s="32" t="str">
        <f t="shared" si="33"/>
        <v/>
      </c>
      <c r="AL29" s="33"/>
      <c r="AM29" s="36"/>
      <c r="AN29" s="35"/>
      <c r="AO29" s="32" t="str">
        <f t="shared" si="34"/>
        <v/>
      </c>
      <c r="AP29" s="33"/>
      <c r="AQ29" s="32" t="str">
        <f t="shared" si="35"/>
        <v/>
      </c>
      <c r="AR29" s="33"/>
      <c r="AS29" s="36"/>
      <c r="AT29" s="35"/>
      <c r="AU29" s="32" t="str">
        <f t="shared" si="36"/>
        <v/>
      </c>
      <c r="AV29" s="33"/>
      <c r="AW29" s="32" t="str">
        <f t="shared" si="37"/>
        <v/>
      </c>
      <c r="AX29" s="33"/>
      <c r="AY29" s="36"/>
      <c r="AZ29" s="37">
        <f t="shared" si="38"/>
        <v>2</v>
      </c>
      <c r="BA29" s="32">
        <f t="shared" si="39"/>
        <v>30</v>
      </c>
      <c r="BB29" s="38" t="str">
        <f t="shared" si="40"/>
        <v/>
      </c>
      <c r="BC29" s="32" t="str">
        <f t="shared" si="41"/>
        <v/>
      </c>
      <c r="BD29" s="38">
        <f t="shared" si="42"/>
        <v>2</v>
      </c>
      <c r="BE29" s="39">
        <f t="shared" si="43"/>
        <v>2</v>
      </c>
      <c r="BF29" s="429" t="s">
        <v>78</v>
      </c>
      <c r="BG29" s="278" t="s">
        <v>79</v>
      </c>
    </row>
    <row r="30" spans="1:59" s="40" customFormat="1" ht="16.149999999999999" hidden="1" customHeight="1" x14ac:dyDescent="0.2">
      <c r="A30" s="41" t="s">
        <v>80</v>
      </c>
      <c r="B30" s="29" t="s">
        <v>29</v>
      </c>
      <c r="C30" s="30" t="s">
        <v>81</v>
      </c>
      <c r="D30" s="31"/>
      <c r="E30" s="32" t="str">
        <f>IF(D30*15=0,"",D30*15)</f>
        <v/>
      </c>
      <c r="F30" s="33"/>
      <c r="G30" s="32" t="str">
        <f>IF(F30*15=0,"",F30*15)</f>
        <v/>
      </c>
      <c r="H30" s="33"/>
      <c r="I30" s="34"/>
      <c r="J30" s="35">
        <v>1</v>
      </c>
      <c r="K30" s="32">
        <f>IF(J30*15=0,"",J30*15)</f>
        <v>15</v>
      </c>
      <c r="L30" s="33"/>
      <c r="M30" s="32" t="str">
        <f>IF(L30*15=0,"",L30*15)</f>
        <v/>
      </c>
      <c r="N30" s="33">
        <v>2</v>
      </c>
      <c r="O30" s="34" t="s">
        <v>36</v>
      </c>
      <c r="P30" s="35"/>
      <c r="Q30" s="32" t="str">
        <f>IF(P30*15=0,"",P30*15)</f>
        <v/>
      </c>
      <c r="R30" s="33"/>
      <c r="S30" s="32" t="str">
        <f>IF(R30*15=0,"",R30*15)</f>
        <v/>
      </c>
      <c r="T30" s="33"/>
      <c r="U30" s="34"/>
      <c r="V30" s="35"/>
      <c r="W30" s="32" t="str">
        <f>IF(V30*15=0,"",V30*15)</f>
        <v/>
      </c>
      <c r="X30" s="33"/>
      <c r="Y30" s="32" t="str">
        <f>IF(X30*15=0,"",X30*15)</f>
        <v/>
      </c>
      <c r="Z30" s="33"/>
      <c r="AA30" s="34"/>
      <c r="AB30" s="35"/>
      <c r="AC30" s="32" t="str">
        <f>IF(AB30*15=0,"",AB30*15)</f>
        <v/>
      </c>
      <c r="AD30" s="33"/>
      <c r="AE30" s="32" t="str">
        <f>IF(AD30*15=0,"",AD30*15)</f>
        <v/>
      </c>
      <c r="AF30" s="33"/>
      <c r="AG30" s="36"/>
      <c r="AH30" s="35"/>
      <c r="AI30" s="32" t="str">
        <f>IF(AH30*15=0,"",AH30*15)</f>
        <v/>
      </c>
      <c r="AJ30" s="33"/>
      <c r="AK30" s="32" t="str">
        <f>IF(AJ30*15=0,"",AJ30*15)</f>
        <v/>
      </c>
      <c r="AL30" s="33"/>
      <c r="AM30" s="36"/>
      <c r="AN30" s="35"/>
      <c r="AO30" s="32" t="str">
        <f>IF(AN30*15=0,"",AN30*15)</f>
        <v/>
      </c>
      <c r="AP30" s="33"/>
      <c r="AQ30" s="32" t="str">
        <f>IF(AP30*15=0,"",AP30*15)</f>
        <v/>
      </c>
      <c r="AR30" s="33"/>
      <c r="AS30" s="36"/>
      <c r="AT30" s="35"/>
      <c r="AU30" s="32" t="str">
        <f>IF(AT30*15=0,"",AT30*15)</f>
        <v/>
      </c>
      <c r="AV30" s="33"/>
      <c r="AW30" s="32" t="str">
        <f>IF(AV30*15=0,"",AV30*15)</f>
        <v/>
      </c>
      <c r="AX30" s="33"/>
      <c r="AY30" s="36"/>
      <c r="AZ30" s="37">
        <f>IF(D30+J30+P30+V30+AB30+AH30+AN30+AT30=0,"",D30+J30+P30+V30+AB30+AH30+AN30+AT30)</f>
        <v>1</v>
      </c>
      <c r="BA30" s="32">
        <f>IF((D30+J30+P30+V30+AB30+AH30+AN30+AT30)*15=0,"",(D30+J30+P30+V30+AB30+AH30+AN30+AT30)*15)</f>
        <v>15</v>
      </c>
      <c r="BB30" s="38" t="str">
        <f>IF(F30+L30+R30+X30+AD30+AJ30+AP30+AV30=0,"",F30+L30+R30+X30+AD30+AJ30+AP30+AV30)</f>
        <v/>
      </c>
      <c r="BC30" s="32" t="str">
        <f>IF((F30+L30+R30+X30+AD30+AJ30+AP30+AV30)*15=0,"",(F30+L30+R30+X30+AD30+AJ30+AP30+AV30)*15)</f>
        <v/>
      </c>
      <c r="BD30" s="38">
        <f>IF(H30+N30+T30+Z30+AF30+AL30+AR30+AX30=0,"",H30+N30+T30+Z30+AF30+AL30+AR30+AX30)</f>
        <v>2</v>
      </c>
      <c r="BE30" s="39">
        <f>IF((D30+J30+P30+V30+AB30+F30+L30+R30+X30+AD30+AH30+AN30+AT30+AF30+AP30+AV30)=0,"",(D30+J30+P30+V30+AB30+F30+L30+R30+X30+AD30+AH30+AN30+AT30+AJ30+AP30+AV30))</f>
        <v>1</v>
      </c>
      <c r="BF30" s="429" t="s">
        <v>82</v>
      </c>
      <c r="BG30" s="278" t="s">
        <v>83</v>
      </c>
    </row>
    <row r="31" spans="1:59" s="40" customFormat="1" ht="16.149999999999999" hidden="1" customHeight="1" x14ac:dyDescent="0.2">
      <c r="A31" s="41" t="s">
        <v>84</v>
      </c>
      <c r="B31" s="29" t="s">
        <v>29</v>
      </c>
      <c r="C31" s="30" t="s">
        <v>85</v>
      </c>
      <c r="D31" s="31"/>
      <c r="E31" s="32" t="str">
        <f>IF(D31*15=0,"",D31*15)</f>
        <v/>
      </c>
      <c r="F31" s="33"/>
      <c r="G31" s="32" t="str">
        <f>IF(F31*15=0,"",F31*15)</f>
        <v/>
      </c>
      <c r="H31" s="33"/>
      <c r="I31" s="34"/>
      <c r="J31" s="35">
        <v>2</v>
      </c>
      <c r="K31" s="32">
        <f>IF(J31*15=0,"",J31*15)</f>
        <v>30</v>
      </c>
      <c r="L31" s="33"/>
      <c r="M31" s="32" t="str">
        <f>IF(L31*15=0,"",L31*15)</f>
        <v/>
      </c>
      <c r="N31" s="33">
        <v>2</v>
      </c>
      <c r="O31" s="34" t="s">
        <v>29</v>
      </c>
      <c r="P31" s="35"/>
      <c r="Q31" s="32" t="str">
        <f>IF(P31*15=0,"",P31*15)</f>
        <v/>
      </c>
      <c r="R31" s="33"/>
      <c r="S31" s="32" t="str">
        <f>IF(R31*15=0,"",R31*15)</f>
        <v/>
      </c>
      <c r="T31" s="33"/>
      <c r="U31" s="34"/>
      <c r="V31" s="35"/>
      <c r="W31" s="32" t="str">
        <f>IF(V31*15=0,"",V31*15)</f>
        <v/>
      </c>
      <c r="X31" s="33"/>
      <c r="Y31" s="32" t="str">
        <f>IF(X31*15=0,"",X31*15)</f>
        <v/>
      </c>
      <c r="Z31" s="33"/>
      <c r="AA31" s="34"/>
      <c r="AB31" s="35"/>
      <c r="AC31" s="32" t="str">
        <f>IF(AB31*15=0,"",AB31*15)</f>
        <v/>
      </c>
      <c r="AD31" s="33"/>
      <c r="AE31" s="32" t="str">
        <f>IF(AD31*15=0,"",AD31*15)</f>
        <v/>
      </c>
      <c r="AF31" s="33"/>
      <c r="AG31" s="36"/>
      <c r="AH31" s="35"/>
      <c r="AI31" s="32" t="str">
        <f>IF(AH31*15=0,"",AH31*15)</f>
        <v/>
      </c>
      <c r="AJ31" s="33"/>
      <c r="AK31" s="32" t="str">
        <f>IF(AJ31*15=0,"",AJ31*15)</f>
        <v/>
      </c>
      <c r="AL31" s="33"/>
      <c r="AM31" s="36"/>
      <c r="AN31" s="35"/>
      <c r="AO31" s="32" t="str">
        <f>IF(AN31*15=0,"",AN31*15)</f>
        <v/>
      </c>
      <c r="AP31" s="33"/>
      <c r="AQ31" s="32" t="str">
        <f>IF(AP31*15=0,"",AP31*15)</f>
        <v/>
      </c>
      <c r="AR31" s="33"/>
      <c r="AS31" s="36"/>
      <c r="AT31" s="35"/>
      <c r="AU31" s="32" t="str">
        <f>IF(AT31*15=0,"",AT31*15)</f>
        <v/>
      </c>
      <c r="AV31" s="33"/>
      <c r="AW31" s="32" t="str">
        <f>IF(AV31*15=0,"",AV31*15)</f>
        <v/>
      </c>
      <c r="AX31" s="33"/>
      <c r="AY31" s="36"/>
      <c r="AZ31" s="37">
        <f>IF(D31+J31+P31+V31+AB31+AH31+AN31+AT31=0,"",D31+J31+P31+V31+AB31+AH31+AN31+AT31)</f>
        <v>2</v>
      </c>
      <c r="BA31" s="32">
        <f>IF((D31+J31+P31+V31+AB31+AH31+AN31+AT31)*15=0,"",(D31+J31+P31+V31+AB31+AH31+AN31+AT31)*15)</f>
        <v>30</v>
      </c>
      <c r="BB31" s="38" t="str">
        <f>IF(F31+L31+R31+X31+AD31+AJ31+AP31+AV31=0,"",F31+L31+R31+X31+AD31+AJ31+AP31+AV31)</f>
        <v/>
      </c>
      <c r="BC31" s="32" t="str">
        <f>IF((F31+L31+R31+X31+AD31+AJ31+AP31+AV31)*15=0,"",(F31+L31+R31+X31+AD31+AJ31+AP31+AV31)*15)</f>
        <v/>
      </c>
      <c r="BD31" s="38">
        <f>IF(H31+N31+T31+Z31+AF31+AL31+AR31+AX31=0,"",H31+N31+T31+Z31+AF31+AL31+AR31+AX31)</f>
        <v>2</v>
      </c>
      <c r="BE31" s="39">
        <f>IF((D31+J31+P31+V31+AB31+F31+L31+R31+X31+AD31+AH31+AN31+AT31+AF31+AP31+AV31)=0,"",(D31+J31+P31+V31+AB31+F31+L31+R31+X31+AD31+AH31+AN31+AT31+AJ31+AP31+AV31))</f>
        <v>2</v>
      </c>
      <c r="BF31" s="429" t="s">
        <v>62</v>
      </c>
      <c r="BG31" s="278" t="s">
        <v>63</v>
      </c>
    </row>
    <row r="32" spans="1:59" s="40" customFormat="1" ht="16.149999999999999" hidden="1" customHeight="1" x14ac:dyDescent="0.2">
      <c r="A32" s="622" t="s">
        <v>86</v>
      </c>
      <c r="B32" s="29" t="s">
        <v>29</v>
      </c>
      <c r="C32" s="604" t="s">
        <v>490</v>
      </c>
      <c r="D32" s="50"/>
      <c r="E32" s="51" t="str">
        <f t="shared" ref="E32" si="44">IF(D32*15=0,"",D32*15)</f>
        <v/>
      </c>
      <c r="F32" s="52"/>
      <c r="G32" s="51" t="str">
        <f t="shared" ref="G32" si="45">IF(F32*15=0,"",F32*15)</f>
        <v/>
      </c>
      <c r="H32" s="52"/>
      <c r="I32" s="53"/>
      <c r="J32" s="54"/>
      <c r="K32" s="51" t="str">
        <f t="shared" ref="K32" si="46">IF(J32*15=0,"",J32*15)</f>
        <v/>
      </c>
      <c r="L32" s="52"/>
      <c r="M32" s="51" t="str">
        <f t="shared" ref="M32" si="47">IF(L32*15=0,"",L32*15)</f>
        <v/>
      </c>
      <c r="N32" s="52"/>
      <c r="O32" s="53"/>
      <c r="P32" s="340">
        <v>2</v>
      </c>
      <c r="Q32" s="51">
        <f>IF(P32*15=0,"",P32*15)</f>
        <v>30</v>
      </c>
      <c r="R32" s="62"/>
      <c r="S32" s="32" t="str">
        <f>IF(R32*15=0,"",R32*15)</f>
        <v/>
      </c>
      <c r="T32" s="62">
        <v>2</v>
      </c>
      <c r="U32" s="64" t="s">
        <v>36</v>
      </c>
      <c r="V32" s="35"/>
      <c r="W32" s="32" t="str">
        <f t="shared" ref="W32" si="48">IF(V32*15=0,"",V32*15)</f>
        <v/>
      </c>
      <c r="X32" s="33"/>
      <c r="Y32" s="32" t="str">
        <f t="shared" ref="Y32" si="49">IF(X32*15=0,"",X32*15)</f>
        <v/>
      </c>
      <c r="Z32" s="33"/>
      <c r="AA32" s="34"/>
      <c r="AB32" s="35"/>
      <c r="AC32" s="32" t="str">
        <f t="shared" ref="AC32" si="50">IF(AB32*15=0,"",AB32*15)</f>
        <v/>
      </c>
      <c r="AD32" s="33"/>
      <c r="AE32" s="32" t="str">
        <f t="shared" ref="AE32" si="51">IF(AD32*15=0,"",AD32*15)</f>
        <v/>
      </c>
      <c r="AF32" s="33"/>
      <c r="AG32" s="36"/>
      <c r="AH32" s="35"/>
      <c r="AI32" s="32" t="str">
        <f t="shared" ref="AI32" si="52">IF(AH32*15=0,"",AH32*15)</f>
        <v/>
      </c>
      <c r="AJ32" s="33"/>
      <c r="AK32" s="32" t="str">
        <f t="shared" ref="AK32" si="53">IF(AJ32*15=0,"",AJ32*15)</f>
        <v/>
      </c>
      <c r="AL32" s="33"/>
      <c r="AM32" s="36"/>
      <c r="AN32" s="35"/>
      <c r="AO32" s="32" t="str">
        <f t="shared" ref="AO32" si="54">IF(AN32*15=0,"",AN32*15)</f>
        <v/>
      </c>
      <c r="AP32" s="33"/>
      <c r="AQ32" s="32" t="str">
        <f t="shared" ref="AQ32" si="55">IF(AP32*15=0,"",AP32*15)</f>
        <v/>
      </c>
      <c r="AR32" s="33"/>
      <c r="AS32" s="36"/>
      <c r="AT32" s="35"/>
      <c r="AU32" s="32" t="str">
        <f t="shared" ref="AU32" si="56">IF(AT32*15=0,"",AT32*15)</f>
        <v/>
      </c>
      <c r="AV32" s="33"/>
      <c r="AW32" s="32" t="str">
        <f t="shared" ref="AW32" si="57">IF(AV32*15=0,"",AV32*15)</f>
        <v/>
      </c>
      <c r="AX32" s="33"/>
      <c r="AY32" s="36"/>
      <c r="AZ32" s="37">
        <f t="shared" ref="AZ32" si="58">IF(D32+J32+P32+V32+AB32+AH32+AN32+AT32=0,"",D32+J32+P32+V32+AB32+AH32+AN32+AT32)</f>
        <v>2</v>
      </c>
      <c r="BA32" s="32">
        <f t="shared" ref="BA32" si="59">IF((D32+J32+P32+V32+AB32+AH32+AN32+AT32)*15=0,"",(D32+J32+P32+V32+AB32+AH32+AN32+AT32)*15)</f>
        <v>30</v>
      </c>
      <c r="BB32" s="38" t="str">
        <f t="shared" ref="BB32" si="60">IF(F32+L32+R32+X32+AD32+AJ32+AP32+AV32=0,"",F32+L32+R32+X32+AD32+AJ32+AP32+AV32)</f>
        <v/>
      </c>
      <c r="BC32" s="32" t="str">
        <f t="shared" ref="BC32" si="61">IF((F32+L32+R32+X32+AD32+AJ32+AP32+AV32)*15=0,"",(F32+L32+R32+X32+AD32+AJ32+AP32+AV32)*15)</f>
        <v/>
      </c>
      <c r="BD32" s="38">
        <f t="shared" ref="BD32" si="62">IF(H32+N32+T32+Z32+AF32+AL32+AR32+AX32=0,"",H32+N32+T32+Z32+AF32+AL32+AR32+AX32)</f>
        <v>2</v>
      </c>
      <c r="BE32" s="39">
        <f t="shared" ref="BE32" si="63">IF((D32+J32+P32+V32+AB32+F32+L32+R32+X32+AD32+AH32+AN32+AT32+AF32+AP32+AV32)=0,"",(D32+J32+P32+V32+AB32+F32+L32+R32+X32+AD32+AH32+AN32+AT32+AJ32+AP32+AV32))</f>
        <v>2</v>
      </c>
      <c r="BF32" s="430" t="s">
        <v>87</v>
      </c>
      <c r="BG32" s="43" t="s">
        <v>88</v>
      </c>
    </row>
    <row r="33" spans="1:59" s="40" customFormat="1" ht="16.149999999999999" hidden="1" customHeight="1" x14ac:dyDescent="0.2">
      <c r="A33" s="41" t="s">
        <v>89</v>
      </c>
      <c r="B33" s="29" t="s">
        <v>29</v>
      </c>
      <c r="C33" s="30" t="s">
        <v>90</v>
      </c>
      <c r="D33" s="50"/>
      <c r="E33" s="51" t="str">
        <f t="shared" si="22"/>
        <v/>
      </c>
      <c r="F33" s="52"/>
      <c r="G33" s="51" t="str">
        <f>IF(F33*15=0,"",F33*15)</f>
        <v/>
      </c>
      <c r="H33" s="52"/>
      <c r="I33" s="53"/>
      <c r="J33" s="54"/>
      <c r="K33" s="51" t="str">
        <f t="shared" si="24"/>
        <v/>
      </c>
      <c r="L33" s="52"/>
      <c r="M33" s="51" t="str">
        <f t="shared" si="25"/>
        <v/>
      </c>
      <c r="N33" s="52"/>
      <c r="O33" s="53"/>
      <c r="P33" s="35">
        <v>1</v>
      </c>
      <c r="Q33" s="32">
        <f t="shared" si="26"/>
        <v>15</v>
      </c>
      <c r="R33" s="33"/>
      <c r="S33" s="32" t="str">
        <f t="shared" si="27"/>
        <v/>
      </c>
      <c r="T33" s="33">
        <v>2</v>
      </c>
      <c r="U33" s="34" t="s">
        <v>29</v>
      </c>
      <c r="V33" s="35"/>
      <c r="W33" s="32" t="str">
        <f t="shared" si="28"/>
        <v/>
      </c>
      <c r="X33" s="33"/>
      <c r="Y33" s="32" t="str">
        <f t="shared" si="29"/>
        <v/>
      </c>
      <c r="Z33" s="33"/>
      <c r="AA33" s="34"/>
      <c r="AB33" s="35"/>
      <c r="AC33" s="32" t="str">
        <f t="shared" si="30"/>
        <v/>
      </c>
      <c r="AD33" s="33"/>
      <c r="AE33" s="32" t="str">
        <f t="shared" si="31"/>
        <v/>
      </c>
      <c r="AF33" s="33"/>
      <c r="AG33" s="36"/>
      <c r="AH33" s="35"/>
      <c r="AI33" s="32" t="str">
        <f t="shared" si="32"/>
        <v/>
      </c>
      <c r="AJ33" s="33"/>
      <c r="AK33" s="32" t="str">
        <f t="shared" si="33"/>
        <v/>
      </c>
      <c r="AL33" s="33"/>
      <c r="AM33" s="36"/>
      <c r="AN33" s="35"/>
      <c r="AO33" s="32" t="str">
        <f t="shared" si="34"/>
        <v/>
      </c>
      <c r="AP33" s="33"/>
      <c r="AQ33" s="32" t="str">
        <f t="shared" si="35"/>
        <v/>
      </c>
      <c r="AR33" s="33"/>
      <c r="AS33" s="36"/>
      <c r="AT33" s="35"/>
      <c r="AU33" s="32" t="str">
        <f t="shared" si="36"/>
        <v/>
      </c>
      <c r="AV33" s="33"/>
      <c r="AW33" s="32" t="str">
        <f t="shared" si="37"/>
        <v/>
      </c>
      <c r="AX33" s="33"/>
      <c r="AY33" s="36"/>
      <c r="AZ33" s="37">
        <f t="shared" si="38"/>
        <v>1</v>
      </c>
      <c r="BA33" s="32">
        <f t="shared" si="39"/>
        <v>15</v>
      </c>
      <c r="BB33" s="38" t="str">
        <f t="shared" si="40"/>
        <v/>
      </c>
      <c r="BC33" s="32" t="str">
        <f t="shared" si="41"/>
        <v/>
      </c>
      <c r="BD33" s="38">
        <f t="shared" si="42"/>
        <v>2</v>
      </c>
      <c r="BE33" s="39">
        <f t="shared" si="43"/>
        <v>1</v>
      </c>
      <c r="BF33" s="429" t="s">
        <v>91</v>
      </c>
      <c r="BG33" s="278" t="s">
        <v>92</v>
      </c>
    </row>
    <row r="34" spans="1:59" s="40" customFormat="1" ht="16.149999999999999" hidden="1" customHeight="1" x14ac:dyDescent="0.2">
      <c r="A34" s="41" t="s">
        <v>93</v>
      </c>
      <c r="B34" s="29" t="s">
        <v>29</v>
      </c>
      <c r="C34" s="30" t="s">
        <v>94</v>
      </c>
      <c r="D34" s="50"/>
      <c r="E34" s="51" t="str">
        <f t="shared" si="22"/>
        <v/>
      </c>
      <c r="F34" s="52"/>
      <c r="G34" s="51" t="str">
        <f t="shared" si="23"/>
        <v/>
      </c>
      <c r="H34" s="52"/>
      <c r="I34" s="53"/>
      <c r="J34" s="54"/>
      <c r="K34" s="51" t="str">
        <f t="shared" si="24"/>
        <v/>
      </c>
      <c r="L34" s="52"/>
      <c r="M34" s="51" t="str">
        <f t="shared" si="25"/>
        <v/>
      </c>
      <c r="N34" s="52"/>
      <c r="O34" s="53"/>
      <c r="P34" s="35">
        <v>2</v>
      </c>
      <c r="Q34" s="32">
        <f t="shared" si="26"/>
        <v>30</v>
      </c>
      <c r="R34" s="33"/>
      <c r="S34" s="32" t="str">
        <f t="shared" si="27"/>
        <v/>
      </c>
      <c r="T34" s="33">
        <v>2</v>
      </c>
      <c r="U34" s="34" t="s">
        <v>36</v>
      </c>
      <c r="V34" s="35"/>
      <c r="W34" s="32" t="str">
        <f t="shared" si="28"/>
        <v/>
      </c>
      <c r="X34" s="33"/>
      <c r="Y34" s="32" t="str">
        <f t="shared" si="29"/>
        <v/>
      </c>
      <c r="Z34" s="33"/>
      <c r="AA34" s="34"/>
      <c r="AB34" s="35"/>
      <c r="AC34" s="32" t="str">
        <f t="shared" si="30"/>
        <v/>
      </c>
      <c r="AD34" s="33"/>
      <c r="AE34" s="32" t="str">
        <f t="shared" si="31"/>
        <v/>
      </c>
      <c r="AF34" s="33"/>
      <c r="AG34" s="36"/>
      <c r="AH34" s="35"/>
      <c r="AI34" s="32" t="str">
        <f t="shared" si="32"/>
        <v/>
      </c>
      <c r="AJ34" s="33"/>
      <c r="AK34" s="32" t="str">
        <f t="shared" si="33"/>
        <v/>
      </c>
      <c r="AL34" s="33"/>
      <c r="AM34" s="36"/>
      <c r="AN34" s="35"/>
      <c r="AO34" s="32" t="str">
        <f t="shared" si="34"/>
        <v/>
      </c>
      <c r="AP34" s="33"/>
      <c r="AQ34" s="32" t="str">
        <f t="shared" si="35"/>
        <v/>
      </c>
      <c r="AR34" s="33"/>
      <c r="AS34" s="36"/>
      <c r="AT34" s="35"/>
      <c r="AU34" s="32" t="str">
        <f t="shared" si="36"/>
        <v/>
      </c>
      <c r="AV34" s="33"/>
      <c r="AW34" s="32" t="str">
        <f t="shared" si="37"/>
        <v/>
      </c>
      <c r="AX34" s="33"/>
      <c r="AY34" s="36"/>
      <c r="AZ34" s="37">
        <f t="shared" si="38"/>
        <v>2</v>
      </c>
      <c r="BA34" s="32">
        <f t="shared" si="39"/>
        <v>30</v>
      </c>
      <c r="BB34" s="38" t="str">
        <f t="shared" si="40"/>
        <v/>
      </c>
      <c r="BC34" s="32" t="str">
        <f t="shared" si="41"/>
        <v/>
      </c>
      <c r="BD34" s="38">
        <f t="shared" si="42"/>
        <v>2</v>
      </c>
      <c r="BE34" s="39">
        <f t="shared" si="43"/>
        <v>2</v>
      </c>
      <c r="BF34" s="429" t="s">
        <v>95</v>
      </c>
      <c r="BG34" s="278" t="s">
        <v>96</v>
      </c>
    </row>
    <row r="35" spans="1:59" s="40" customFormat="1" ht="16.149999999999999" hidden="1" customHeight="1" x14ac:dyDescent="0.2">
      <c r="A35" s="41" t="s">
        <v>97</v>
      </c>
      <c r="B35" s="29" t="s">
        <v>29</v>
      </c>
      <c r="C35" s="30" t="s">
        <v>98</v>
      </c>
      <c r="D35" s="50"/>
      <c r="E35" s="51" t="str">
        <f t="shared" si="22"/>
        <v/>
      </c>
      <c r="F35" s="52"/>
      <c r="G35" s="51" t="str">
        <f t="shared" si="23"/>
        <v/>
      </c>
      <c r="H35" s="52"/>
      <c r="I35" s="53"/>
      <c r="J35" s="54"/>
      <c r="K35" s="51" t="str">
        <f t="shared" si="24"/>
        <v/>
      </c>
      <c r="L35" s="52"/>
      <c r="M35" s="51" t="str">
        <f t="shared" si="25"/>
        <v/>
      </c>
      <c r="N35" s="52"/>
      <c r="O35" s="53"/>
      <c r="P35" s="35">
        <v>2</v>
      </c>
      <c r="Q35" s="32">
        <f t="shared" si="26"/>
        <v>30</v>
      </c>
      <c r="R35" s="33"/>
      <c r="S35" s="32" t="str">
        <f t="shared" si="27"/>
        <v/>
      </c>
      <c r="T35" s="33">
        <v>2</v>
      </c>
      <c r="U35" s="34" t="s">
        <v>29</v>
      </c>
      <c r="V35" s="35"/>
      <c r="W35" s="32" t="str">
        <f t="shared" si="28"/>
        <v/>
      </c>
      <c r="X35" s="33"/>
      <c r="Y35" s="32" t="str">
        <f t="shared" si="29"/>
        <v/>
      </c>
      <c r="Z35" s="33"/>
      <c r="AA35" s="34"/>
      <c r="AB35" s="35"/>
      <c r="AC35" s="32" t="str">
        <f t="shared" si="30"/>
        <v/>
      </c>
      <c r="AD35" s="33"/>
      <c r="AE35" s="32" t="str">
        <f t="shared" si="31"/>
        <v/>
      </c>
      <c r="AF35" s="33"/>
      <c r="AG35" s="36"/>
      <c r="AH35" s="35"/>
      <c r="AI35" s="32" t="str">
        <f t="shared" si="32"/>
        <v/>
      </c>
      <c r="AJ35" s="33"/>
      <c r="AK35" s="32" t="str">
        <f t="shared" si="33"/>
        <v/>
      </c>
      <c r="AL35" s="33"/>
      <c r="AM35" s="36"/>
      <c r="AN35" s="35"/>
      <c r="AO35" s="32" t="str">
        <f t="shared" si="34"/>
        <v/>
      </c>
      <c r="AP35" s="33"/>
      <c r="AQ35" s="32" t="str">
        <f t="shared" si="35"/>
        <v/>
      </c>
      <c r="AR35" s="33"/>
      <c r="AS35" s="36"/>
      <c r="AT35" s="35"/>
      <c r="AU35" s="32" t="str">
        <f t="shared" si="36"/>
        <v/>
      </c>
      <c r="AV35" s="33"/>
      <c r="AW35" s="32" t="str">
        <f t="shared" si="37"/>
        <v/>
      </c>
      <c r="AX35" s="33"/>
      <c r="AY35" s="36"/>
      <c r="AZ35" s="37">
        <f t="shared" si="38"/>
        <v>2</v>
      </c>
      <c r="BA35" s="32">
        <f t="shared" si="39"/>
        <v>30</v>
      </c>
      <c r="BB35" s="38" t="str">
        <f t="shared" si="40"/>
        <v/>
      </c>
      <c r="BC35" s="32" t="str">
        <f t="shared" si="41"/>
        <v/>
      </c>
      <c r="BD35" s="38">
        <f t="shared" si="42"/>
        <v>2</v>
      </c>
      <c r="BE35" s="39">
        <f t="shared" si="43"/>
        <v>2</v>
      </c>
      <c r="BF35" s="429" t="s">
        <v>99</v>
      </c>
      <c r="BG35" s="290" t="s">
        <v>100</v>
      </c>
    </row>
    <row r="36" spans="1:59" s="40" customFormat="1" ht="16.149999999999999" hidden="1" customHeight="1" x14ac:dyDescent="0.2">
      <c r="A36" s="41" t="s">
        <v>101</v>
      </c>
      <c r="B36" s="29" t="s">
        <v>29</v>
      </c>
      <c r="C36" s="30" t="s">
        <v>102</v>
      </c>
      <c r="D36" s="50"/>
      <c r="E36" s="51" t="str">
        <f t="shared" si="22"/>
        <v/>
      </c>
      <c r="F36" s="52"/>
      <c r="G36" s="51" t="str">
        <f t="shared" si="23"/>
        <v/>
      </c>
      <c r="H36" s="52"/>
      <c r="I36" s="53"/>
      <c r="J36" s="54"/>
      <c r="K36" s="51" t="str">
        <f t="shared" si="24"/>
        <v/>
      </c>
      <c r="L36" s="52"/>
      <c r="M36" s="51" t="str">
        <f t="shared" si="25"/>
        <v/>
      </c>
      <c r="N36" s="52"/>
      <c r="O36" s="53"/>
      <c r="P36" s="35">
        <v>1</v>
      </c>
      <c r="Q36" s="32">
        <f t="shared" si="26"/>
        <v>15</v>
      </c>
      <c r="R36" s="33"/>
      <c r="S36" s="32" t="str">
        <f t="shared" si="27"/>
        <v/>
      </c>
      <c r="T36" s="33">
        <v>2</v>
      </c>
      <c r="U36" s="34" t="s">
        <v>29</v>
      </c>
      <c r="V36" s="35"/>
      <c r="W36" s="32" t="str">
        <f>IF(V36*15=0,"",V36*15)</f>
        <v/>
      </c>
      <c r="X36" s="33"/>
      <c r="Y36" s="32" t="str">
        <f t="shared" si="29"/>
        <v/>
      </c>
      <c r="Z36" s="33"/>
      <c r="AA36" s="34"/>
      <c r="AB36" s="35"/>
      <c r="AC36" s="32" t="str">
        <f t="shared" si="30"/>
        <v/>
      </c>
      <c r="AD36" s="33"/>
      <c r="AE36" s="32" t="str">
        <f t="shared" si="31"/>
        <v/>
      </c>
      <c r="AF36" s="33"/>
      <c r="AG36" s="36"/>
      <c r="AH36" s="35"/>
      <c r="AI36" s="32" t="str">
        <f t="shared" si="32"/>
        <v/>
      </c>
      <c r="AJ36" s="33"/>
      <c r="AK36" s="32" t="str">
        <f t="shared" si="33"/>
        <v/>
      </c>
      <c r="AL36" s="33"/>
      <c r="AM36" s="36"/>
      <c r="AN36" s="35"/>
      <c r="AO36" s="32" t="str">
        <f t="shared" si="34"/>
        <v/>
      </c>
      <c r="AP36" s="33"/>
      <c r="AQ36" s="32" t="str">
        <f t="shared" si="35"/>
        <v/>
      </c>
      <c r="AR36" s="33"/>
      <c r="AS36" s="36"/>
      <c r="AT36" s="35"/>
      <c r="AU36" s="32" t="str">
        <f t="shared" si="36"/>
        <v/>
      </c>
      <c r="AV36" s="33"/>
      <c r="AW36" s="32" t="str">
        <f t="shared" si="37"/>
        <v/>
      </c>
      <c r="AX36" s="33"/>
      <c r="AY36" s="36"/>
      <c r="AZ36" s="37">
        <f t="shared" si="38"/>
        <v>1</v>
      </c>
      <c r="BA36" s="32">
        <f t="shared" si="39"/>
        <v>15</v>
      </c>
      <c r="BB36" s="38" t="str">
        <f t="shared" si="40"/>
        <v/>
      </c>
      <c r="BC36" s="32" t="str">
        <f t="shared" si="41"/>
        <v/>
      </c>
      <c r="BD36" s="38">
        <f t="shared" si="42"/>
        <v>2</v>
      </c>
      <c r="BE36" s="39">
        <f t="shared" si="43"/>
        <v>1</v>
      </c>
      <c r="BF36" s="429" t="s">
        <v>103</v>
      </c>
      <c r="BG36" s="278" t="s">
        <v>104</v>
      </c>
    </row>
    <row r="37" spans="1:59" s="40" customFormat="1" ht="16.149999999999999" hidden="1" customHeight="1" x14ac:dyDescent="0.2">
      <c r="A37" s="41" t="s">
        <v>105</v>
      </c>
      <c r="B37" s="29" t="s">
        <v>29</v>
      </c>
      <c r="C37" s="30" t="s">
        <v>106</v>
      </c>
      <c r="D37" s="50"/>
      <c r="E37" s="51" t="str">
        <f t="shared" si="22"/>
        <v/>
      </c>
      <c r="F37" s="52"/>
      <c r="G37" s="51" t="str">
        <f t="shared" si="23"/>
        <v/>
      </c>
      <c r="H37" s="52"/>
      <c r="I37" s="647"/>
      <c r="J37" s="54"/>
      <c r="K37" s="51" t="str">
        <f t="shared" si="24"/>
        <v/>
      </c>
      <c r="L37" s="52"/>
      <c r="M37" s="51" t="str">
        <f t="shared" si="25"/>
        <v/>
      </c>
      <c r="N37" s="52"/>
      <c r="O37" s="647"/>
      <c r="P37" s="35"/>
      <c r="Q37" s="32" t="str">
        <f t="shared" si="26"/>
        <v/>
      </c>
      <c r="R37" s="33"/>
      <c r="S37" s="32" t="str">
        <f t="shared" si="27"/>
        <v/>
      </c>
      <c r="T37" s="33"/>
      <c r="U37" s="44"/>
      <c r="V37" s="35">
        <v>1</v>
      </c>
      <c r="W37" s="32">
        <f t="shared" si="28"/>
        <v>15</v>
      </c>
      <c r="X37" s="33">
        <v>1</v>
      </c>
      <c r="Y37" s="32">
        <f t="shared" si="29"/>
        <v>15</v>
      </c>
      <c r="Z37" s="33">
        <v>2</v>
      </c>
      <c r="AA37" s="44" t="s">
        <v>43</v>
      </c>
      <c r="AB37" s="45"/>
      <c r="AC37" s="46" t="str">
        <f t="shared" si="30"/>
        <v/>
      </c>
      <c r="AD37" s="47"/>
      <c r="AE37" s="46" t="str">
        <f t="shared" si="31"/>
        <v/>
      </c>
      <c r="AF37" s="47"/>
      <c r="AG37" s="48"/>
      <c r="AH37" s="45"/>
      <c r="AI37" s="46" t="str">
        <f t="shared" si="32"/>
        <v/>
      </c>
      <c r="AJ37" s="47"/>
      <c r="AK37" s="46" t="str">
        <f t="shared" si="33"/>
        <v/>
      </c>
      <c r="AL37" s="47"/>
      <c r="AM37" s="48"/>
      <c r="AN37" s="45"/>
      <c r="AO37" s="46" t="str">
        <f t="shared" si="34"/>
        <v/>
      </c>
      <c r="AP37" s="47"/>
      <c r="AQ37" s="46" t="str">
        <f t="shared" si="35"/>
        <v/>
      </c>
      <c r="AR37" s="47"/>
      <c r="AS37" s="48"/>
      <c r="AT37" s="45"/>
      <c r="AU37" s="46" t="str">
        <f t="shared" si="36"/>
        <v/>
      </c>
      <c r="AV37" s="47"/>
      <c r="AW37" s="46" t="str">
        <f t="shared" si="37"/>
        <v/>
      </c>
      <c r="AX37" s="47"/>
      <c r="AY37" s="48"/>
      <c r="AZ37" s="37">
        <f t="shared" si="38"/>
        <v>1</v>
      </c>
      <c r="BA37" s="32">
        <f t="shared" si="39"/>
        <v>15</v>
      </c>
      <c r="BB37" s="38">
        <f t="shared" si="40"/>
        <v>1</v>
      </c>
      <c r="BC37" s="32">
        <f t="shared" si="41"/>
        <v>15</v>
      </c>
      <c r="BD37" s="38">
        <f t="shared" si="42"/>
        <v>2</v>
      </c>
      <c r="BE37" s="49">
        <f t="shared" si="43"/>
        <v>2</v>
      </c>
      <c r="BF37" s="429" t="s">
        <v>66</v>
      </c>
      <c r="BG37" s="278" t="s">
        <v>107</v>
      </c>
    </row>
    <row r="38" spans="1:59" s="395" customFormat="1" ht="16.149999999999999" hidden="1" customHeight="1" x14ac:dyDescent="0.2">
      <c r="A38" s="385"/>
      <c r="B38" s="386"/>
      <c r="C38" s="387" t="s">
        <v>108</v>
      </c>
      <c r="D38" s="388">
        <f>IF(SUM(D23:D37)=0,"",SUM(D23:D37))</f>
        <v>7</v>
      </c>
      <c r="E38" s="389">
        <f>IF(SUM(D23:D37)*15=0,"",SUM(D23:D37)*15)</f>
        <v>105</v>
      </c>
      <c r="F38" s="389" t="str">
        <f>IF(SUM(F23:F37)=0,"",SUM(F23:F37))</f>
        <v/>
      </c>
      <c r="G38" s="389">
        <f>SUM(G23:G37)</f>
        <v>0</v>
      </c>
      <c r="H38" s="250">
        <f>IF(SUM(H23:H37)=0,"",SUM(H23:H37))</f>
        <v>6</v>
      </c>
      <c r="I38" s="390">
        <f>IF(SUM(D23:D37)+SUM(F23:F37)=0,"",SUM(D23:D37)+SUM(F23:F37))</f>
        <v>7</v>
      </c>
      <c r="J38" s="388">
        <f>IF(SUM(J23:J37)=0,"",SUM(J23:J37))</f>
        <v>12</v>
      </c>
      <c r="K38" s="389">
        <f>IF(SUM(J23:J37)*15=0,"",SUM(J23:J37)*15)</f>
        <v>180</v>
      </c>
      <c r="L38" s="389" t="str">
        <f>IF(SUM(L23:L37)=0,"",SUM(L23:L37))</f>
        <v/>
      </c>
      <c r="M38" s="389" t="str">
        <f>IF(SUM(L23:L37)*15=0,"",SUM(L23:L37)*15)</f>
        <v/>
      </c>
      <c r="N38" s="250">
        <f>IF(SUM(N23:N37)=0,"",SUM(N23:N37))</f>
        <v>12</v>
      </c>
      <c r="O38" s="390">
        <f>IF(SUM(J23:J37)+SUM(L23:L37)=0,"",SUM(J23:J37)+SUM(L23:L37))</f>
        <v>12</v>
      </c>
      <c r="P38" s="388">
        <f>IF(SUM(P23:P37)=0,"",SUM(P23:P37))</f>
        <v>8</v>
      </c>
      <c r="Q38" s="389">
        <f>IF(SUM(P23:P37)*15=0,"",SUM(P23:P37)*15)</f>
        <v>120</v>
      </c>
      <c r="R38" s="389" t="str">
        <f>IF(SUM(R23:R37)=0,"",SUM(R23:R37))</f>
        <v/>
      </c>
      <c r="S38" s="389" t="str">
        <f>IF(SUM(R23:R37)*15=0,"",SUM(R23:R37)*15)</f>
        <v/>
      </c>
      <c r="T38" s="250">
        <f>IF(SUM(T23:T37)=0,"",SUM(T23:T37))</f>
        <v>10</v>
      </c>
      <c r="U38" s="390">
        <f>IF(SUM(P23:P37)+SUM(R23:R37)=0,"",SUM(P23:P37)+SUM(R23:R37))</f>
        <v>8</v>
      </c>
      <c r="V38" s="388">
        <f>IF(SUM(V23:V37)=0,"",SUM(V23:V37))</f>
        <v>1</v>
      </c>
      <c r="W38" s="389">
        <f>IF(SUM(V23:V37)*15=0,"",SUM(V23:V37)*15)</f>
        <v>15</v>
      </c>
      <c r="X38" s="389">
        <f>IF(SUM(X23:X37)=0,"",SUM(X23:X37))</f>
        <v>1</v>
      </c>
      <c r="Y38" s="389">
        <f>IF(SUM(X23:X37)*15=0,"",SUM(X23:X37)*15)</f>
        <v>15</v>
      </c>
      <c r="Z38" s="250">
        <f>IF(SUM(Z23:Z37)=0,"",SUM(Z23:Z37))</f>
        <v>2</v>
      </c>
      <c r="AA38" s="390">
        <f>IF(SUM(V23:V37)+SUM(X23:X37)=0,"",SUM(V23:V37)+SUM(X23:X37))</f>
        <v>2</v>
      </c>
      <c r="AB38" s="388" t="str">
        <f>IF(SUM(AB23:AB37)=0,"",SUM(AB23:AB37))</f>
        <v/>
      </c>
      <c r="AC38" s="389" t="str">
        <f>IF(SUM(AB23:AB37)*15=0,"",SUM(AB23:AB37)*15)</f>
        <v/>
      </c>
      <c r="AD38" s="389" t="str">
        <f>IF(SUM(AD23:AD37)=0,"",SUM(AD23:AD37))</f>
        <v/>
      </c>
      <c r="AE38" s="389" t="str">
        <f>IF(SUM(AD23:AD37)*15=0,"",SUM(AD23:AD37)*15)</f>
        <v/>
      </c>
      <c r="AF38" s="389" t="str">
        <f>IF(SUM(AF23:AF37)=0,"",SUM(AF23:AF37))</f>
        <v/>
      </c>
      <c r="AG38" s="391" t="str">
        <f>IF(SUM(AB23:AB37)+SUM(AD23:AD37)=0,"",SUM(AB23:AB37)+SUM(AD23:AD37))</f>
        <v/>
      </c>
      <c r="AH38" s="388" t="str">
        <f>IF(SUM(AH23:AH37)=0,"",SUM(AH23:AH37))</f>
        <v/>
      </c>
      <c r="AI38" s="389" t="str">
        <f>IF(SUM(AH23:AH37)*15=0,"",SUM(AH23:AH37)*15)</f>
        <v/>
      </c>
      <c r="AJ38" s="389" t="str">
        <f>IF(SUM(AJ23:AJ37)=0,"",SUM(AJ23:AJ37))</f>
        <v/>
      </c>
      <c r="AK38" s="389" t="str">
        <f>IF(SUM(AJ23:AJ37)*15=0,"",SUM(AJ23:AJ37)*15)</f>
        <v/>
      </c>
      <c r="AL38" s="389" t="str">
        <f>IF(SUM(AL23:AL37)=0,"",SUM(AL23:AL37))</f>
        <v/>
      </c>
      <c r="AM38" s="391" t="str">
        <f>IF(SUM(AH23:AH37)+SUM(AJ23:AJ37)=0,"",SUM(AH23:AH37)+SUM(AJ23:AJ37))</f>
        <v/>
      </c>
      <c r="AN38" s="388" t="str">
        <f>IF(SUM(AN23:AN37)=0,"",SUM(AN23:AN37))</f>
        <v/>
      </c>
      <c r="AO38" s="389" t="str">
        <f>IF(SUM(AN23:AN37)*15=0,"",SUM(AN23:AN37)*15)</f>
        <v/>
      </c>
      <c r="AP38" s="389" t="str">
        <f>IF(SUM(AP23:AP37)=0,"",SUM(AP23:AP37))</f>
        <v/>
      </c>
      <c r="AQ38" s="389" t="str">
        <f>IF(SUM(AP23:AP37)*15=0,"",SUM(AP23:AP37)*15)</f>
        <v/>
      </c>
      <c r="AR38" s="389" t="str">
        <f>IF(SUM(AR23:AR37)=0,"",SUM(AR23:AR37))</f>
        <v/>
      </c>
      <c r="AS38" s="391" t="str">
        <f>IF(SUM(AN23:AN37)+SUM(AP23:AP37)=0,"",SUM(AN23:AN37)+SUM(AP23:AP37))</f>
        <v/>
      </c>
      <c r="AT38" s="388" t="str">
        <f>IF(SUM(AT23:AT37)=0,"",SUM(AT23:AT37))</f>
        <v/>
      </c>
      <c r="AU38" s="389" t="str">
        <f>IF(SUM(AT23:AT37)*15=0,"",SUM(AT23:AT37)*15)</f>
        <v/>
      </c>
      <c r="AV38" s="389" t="str">
        <f>IF(SUM(AV23:AV37)=0,"",SUM(AV23:AV37))</f>
        <v/>
      </c>
      <c r="AW38" s="389" t="str">
        <f>IF(SUM(AV23:AV37)*15=0,"",SUM(AV23:AV37)*15)</f>
        <v/>
      </c>
      <c r="AX38" s="389" t="str">
        <f>IF(SUM(AX23:AX37)=0,"",SUM(AX23:AX37))</f>
        <v/>
      </c>
      <c r="AY38" s="391" t="str">
        <f>IF(SUM(AT23:AT37)+SUM(AV23:AV37)=0,"",SUM(AT23:AT37)+SUM(AV23:AV37))</f>
        <v/>
      </c>
      <c r="AZ38" s="392">
        <f>IF(SUM(AZ23:AZ37)=0,"",SUM(AZ23:AZ37))</f>
        <v>28</v>
      </c>
      <c r="BA38" s="389">
        <f>IF(SUM(AZ23:AZ37)*15=0,"",SUM(AZ23:AZ37)*15)</f>
        <v>420</v>
      </c>
      <c r="BB38" s="389">
        <f>IF(SUM(BB23:BB37)=0,"",SUM(BB23:BB37))</f>
        <v>1</v>
      </c>
      <c r="BC38" s="389">
        <f>IF(SUM(BB23:BB37)*15=0,"",SUM(BB23:BB37)*15)</f>
        <v>15</v>
      </c>
      <c r="BD38" s="250">
        <f>IF(SUM(BD23:BD37)=0,"",SUM(BD23:BD37))</f>
        <v>30</v>
      </c>
      <c r="BE38" s="393">
        <f>IF(SUM(AZ23:AZ37)+SUM(BB23:BB37)=0,"",SUM(AZ23:AZ37)+SUM(BB23:BB37))</f>
        <v>29</v>
      </c>
      <c r="BF38" s="431"/>
      <c r="BG38" s="394"/>
    </row>
    <row r="39" spans="1:59" s="289" customFormat="1" ht="16.149999999999999" hidden="1" customHeight="1" x14ac:dyDescent="0.2">
      <c r="A39" s="287" t="s">
        <v>109</v>
      </c>
      <c r="B39" s="288"/>
      <c r="C39" s="368" t="s">
        <v>110</v>
      </c>
      <c r="D39" s="713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788"/>
      <c r="Y39" s="788"/>
      <c r="Z39" s="788"/>
      <c r="AA39" s="788"/>
      <c r="AB39" s="788"/>
      <c r="AC39" s="788"/>
      <c r="AD39" s="788"/>
      <c r="AE39" s="788"/>
      <c r="AF39" s="788"/>
      <c r="AG39" s="788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657"/>
      <c r="AZ39" s="585"/>
      <c r="BA39" s="580"/>
      <c r="BB39" s="580"/>
      <c r="BC39" s="580"/>
      <c r="BD39" s="580"/>
      <c r="BE39" s="581"/>
      <c r="BF39" s="425"/>
      <c r="BG39" s="3"/>
    </row>
    <row r="40" spans="1:59" s="40" customFormat="1" ht="16.149999999999999" hidden="1" customHeight="1" x14ac:dyDescent="0.2">
      <c r="A40" s="623" t="s">
        <v>380</v>
      </c>
      <c r="B40" s="29" t="s">
        <v>29</v>
      </c>
      <c r="C40" s="624" t="s">
        <v>111</v>
      </c>
      <c r="D40" s="50"/>
      <c r="E40" s="51" t="str">
        <f t="shared" ref="E40:E46" si="64">IF(D40*15=0,"",D40*15)</f>
        <v/>
      </c>
      <c r="F40" s="52"/>
      <c r="G40" s="51" t="str">
        <f t="shared" ref="G40:G46" si="65">IF(F40*15=0,"",F40*15)</f>
        <v/>
      </c>
      <c r="H40" s="52"/>
      <c r="I40" s="53"/>
      <c r="J40" s="54">
        <v>1</v>
      </c>
      <c r="K40" s="51">
        <f t="shared" ref="K40:K46" si="66">IF(J40*15=0,"",J40*15)</f>
        <v>15</v>
      </c>
      <c r="L40" s="52">
        <v>0</v>
      </c>
      <c r="M40" s="51" t="str">
        <f t="shared" ref="M40:M46" si="67">IF(L40*15=0,"",L40*15)</f>
        <v/>
      </c>
      <c r="N40" s="52">
        <v>2</v>
      </c>
      <c r="O40" s="53" t="s">
        <v>31</v>
      </c>
      <c r="P40" s="35"/>
      <c r="Q40" s="32" t="str">
        <f>IF(P40*15=0,"",P40*15)</f>
        <v/>
      </c>
      <c r="R40" s="33"/>
      <c r="S40" s="32" t="str">
        <f>IF(R40*15=0,"",R40*15)</f>
        <v/>
      </c>
      <c r="T40" s="33"/>
      <c r="U40" s="34"/>
      <c r="V40" s="35"/>
      <c r="W40" s="32" t="str">
        <f>IF(V40*15=0,"",V40*15)</f>
        <v/>
      </c>
      <c r="X40" s="33"/>
      <c r="Y40" s="32" t="str">
        <f>IF(X40*15=0,"",X40*15)</f>
        <v/>
      </c>
      <c r="Z40" s="33"/>
      <c r="AA40" s="34"/>
      <c r="AB40" s="35"/>
      <c r="AC40" s="32" t="str">
        <f>IF(AB40*15=0,"",AB40*15)</f>
        <v/>
      </c>
      <c r="AD40" s="33"/>
      <c r="AE40" s="32" t="str">
        <f>IF(AD40*15=0,"",AD40*15)</f>
        <v/>
      </c>
      <c r="AF40" s="33"/>
      <c r="AG40" s="36"/>
      <c r="AH40" s="35"/>
      <c r="AI40" s="32" t="str">
        <f>IF(AH40*15=0,"",AH40*15)</f>
        <v/>
      </c>
      <c r="AJ40" s="33"/>
      <c r="AK40" s="32" t="str">
        <f>IF(AJ40*15=0,"",AJ40*15)</f>
        <v/>
      </c>
      <c r="AL40" s="33"/>
      <c r="AM40" s="36"/>
      <c r="AN40" s="35"/>
      <c r="AO40" s="32" t="str">
        <f>IF(AN40*15=0,"",AN40*15)</f>
        <v/>
      </c>
      <c r="AP40" s="33"/>
      <c r="AQ40" s="32" t="str">
        <f>IF(AP40*15=0,"",AP40*15)</f>
        <v/>
      </c>
      <c r="AR40" s="33"/>
      <c r="AS40" s="36"/>
      <c r="AT40" s="35"/>
      <c r="AU40" s="32" t="str">
        <f>IF(AT40*15=0,"",AT40*15)</f>
        <v/>
      </c>
      <c r="AV40" s="33"/>
      <c r="AW40" s="32" t="str">
        <f>IF(AV40*15=0,"",AV40*15)</f>
        <v/>
      </c>
      <c r="AX40" s="33"/>
      <c r="AY40" s="36"/>
      <c r="AZ40" s="37">
        <f t="shared" ref="AZ40:AZ46" si="68">IF(D40+J40+P40+V40+AB40+AH40+AN40+AT40=0,"",D40+J40+P40+V40+AB40+AH40+AN40+AT40)</f>
        <v>1</v>
      </c>
      <c r="BA40" s="32">
        <f t="shared" ref="BA40:BA46" si="69">IF((D40+J40+P40+V40+AB40+AH40+AN40+AT40)*15=0,"",(D40+J40+P40+V40+AB40+AH40+AN40+AT40)*15)</f>
        <v>15</v>
      </c>
      <c r="BB40" s="38" t="str">
        <f t="shared" ref="BB40:BB46" si="70">IF(F40+L40+R40+X40+AD40+AJ40+AP40+AV40=0,"",F40+L40+R40+X40+AD40+AJ40+AP40+AV40)</f>
        <v/>
      </c>
      <c r="BC40" s="32" t="str">
        <f t="shared" ref="BC40:BC46" si="71">IF((F40+L40+R40+X40+AD40+AJ40+AP40+AV40)*15=0,"",(F40+L40+R40+X40+AD40+AJ40+AP40+AV40)*15)</f>
        <v/>
      </c>
      <c r="BD40" s="38">
        <f>IF(H40+N40+T40+Z40+AF40+AL40+AR40+AX40=0,"",H40+N40+T40+Z40+AF40+AL40+AR40+AX40)</f>
        <v>2</v>
      </c>
      <c r="BE40" s="39">
        <f t="shared" ref="BE40:BE46" si="72">IF((D40+J40+P40+V40+AB40+F40+L40+R40+X40+AD40+AH40+AN40+AT40+AF40+AP40+AV40)=0,"",(D40+J40+P40+V40+AB40+F40+L40+R40+X40+AD40+AH40+AN40+AT40+AJ40+AP40+AV40))</f>
        <v>1</v>
      </c>
      <c r="BF40" s="430" t="s">
        <v>112</v>
      </c>
      <c r="BG40" s="43" t="s">
        <v>113</v>
      </c>
    </row>
    <row r="41" spans="1:59" s="40" customFormat="1" ht="16.149999999999999" hidden="1" customHeight="1" x14ac:dyDescent="0.2">
      <c r="A41" s="28" t="s">
        <v>381</v>
      </c>
      <c r="B41" s="29" t="s">
        <v>29</v>
      </c>
      <c r="C41" s="42" t="s">
        <v>114</v>
      </c>
      <c r="D41" s="31"/>
      <c r="E41" s="32" t="str">
        <f t="shared" si="64"/>
        <v/>
      </c>
      <c r="F41" s="33"/>
      <c r="G41" s="32" t="str">
        <f t="shared" si="65"/>
        <v/>
      </c>
      <c r="H41" s="33"/>
      <c r="I41" s="34"/>
      <c r="J41" s="35">
        <v>1</v>
      </c>
      <c r="K41" s="63">
        <f t="shared" si="66"/>
        <v>15</v>
      </c>
      <c r="L41" s="33"/>
      <c r="M41" s="32" t="str">
        <f t="shared" si="67"/>
        <v/>
      </c>
      <c r="N41" s="33">
        <v>2</v>
      </c>
      <c r="O41" s="34" t="s">
        <v>31</v>
      </c>
      <c r="P41" s="35"/>
      <c r="Q41" s="32"/>
      <c r="R41" s="33"/>
      <c r="S41" s="32"/>
      <c r="T41" s="33"/>
      <c r="U41" s="34"/>
      <c r="V41" s="35"/>
      <c r="W41" s="32" t="str">
        <f>IF(V41*15=0,"",V41*15)</f>
        <v/>
      </c>
      <c r="X41" s="33"/>
      <c r="Y41" s="32" t="str">
        <f>IF(X41*15=0,"",X41*15)</f>
        <v/>
      </c>
      <c r="Z41" s="33"/>
      <c r="AA41" s="34"/>
      <c r="AB41" s="35"/>
      <c r="AC41" s="32" t="str">
        <f>IF(AB41*15=0,"",AB41*15)</f>
        <v/>
      </c>
      <c r="AD41" s="33"/>
      <c r="AE41" s="32" t="str">
        <f>IF(AD41*15=0,"",AD41*15)</f>
        <v/>
      </c>
      <c r="AF41" s="33"/>
      <c r="AG41" s="36"/>
      <c r="AH41" s="35"/>
      <c r="AI41" s="32" t="str">
        <f>IF(AH41*15=0,"",AH41*15)</f>
        <v/>
      </c>
      <c r="AJ41" s="33"/>
      <c r="AK41" s="32" t="str">
        <f>IF(AJ41*15=0,"",AJ41*15)</f>
        <v/>
      </c>
      <c r="AL41" s="33"/>
      <c r="AM41" s="36"/>
      <c r="AN41" s="35"/>
      <c r="AO41" s="32" t="str">
        <f>IF(AN41*15=0,"",AN41*15)</f>
        <v/>
      </c>
      <c r="AP41" s="33"/>
      <c r="AQ41" s="32" t="str">
        <f>IF(AP41*15=0,"",AP41*15)</f>
        <v/>
      </c>
      <c r="AR41" s="33"/>
      <c r="AS41" s="36"/>
      <c r="AT41" s="35"/>
      <c r="AU41" s="32" t="str">
        <f>IF(AT41*15=0,"",AT41*15)</f>
        <v/>
      </c>
      <c r="AV41" s="33"/>
      <c r="AW41" s="32" t="str">
        <f>IF(AV41*15=0,"",AV41*15)</f>
        <v/>
      </c>
      <c r="AX41" s="33"/>
      <c r="AY41" s="36"/>
      <c r="AZ41" s="37">
        <f t="shared" si="68"/>
        <v>1</v>
      </c>
      <c r="BA41" s="32">
        <f t="shared" si="69"/>
        <v>15</v>
      </c>
      <c r="BB41" s="38" t="str">
        <f t="shared" si="70"/>
        <v/>
      </c>
      <c r="BC41" s="32" t="str">
        <f t="shared" si="71"/>
        <v/>
      </c>
      <c r="BD41" s="38">
        <f t="shared" ref="BD41:BD46" si="73">IF(H41+N41+T41+Z41+AF41+AL41+AR41+AX41=0,"",H41+N41+T41+Z41+AF41+AL41+AR41+AX41)</f>
        <v>2</v>
      </c>
      <c r="BE41" s="39">
        <f t="shared" si="72"/>
        <v>1</v>
      </c>
      <c r="BF41" s="432" t="s">
        <v>275</v>
      </c>
      <c r="BG41" s="57" t="s">
        <v>277</v>
      </c>
    </row>
    <row r="42" spans="1:59" s="40" customFormat="1" ht="16.149999999999999" hidden="1" customHeight="1" x14ac:dyDescent="0.2">
      <c r="A42" s="622" t="s">
        <v>115</v>
      </c>
      <c r="B42" s="29" t="s">
        <v>29</v>
      </c>
      <c r="C42" s="604" t="s">
        <v>116</v>
      </c>
      <c r="D42" s="50"/>
      <c r="E42" s="51" t="str">
        <f t="shared" si="64"/>
        <v/>
      </c>
      <c r="F42" s="52"/>
      <c r="G42" s="51" t="str">
        <f t="shared" si="65"/>
        <v/>
      </c>
      <c r="H42" s="52"/>
      <c r="I42" s="53"/>
      <c r="J42" s="54">
        <v>1</v>
      </c>
      <c r="K42" s="51">
        <f t="shared" si="66"/>
        <v>15</v>
      </c>
      <c r="L42" s="341">
        <v>0</v>
      </c>
      <c r="M42" s="51" t="str">
        <f t="shared" si="67"/>
        <v/>
      </c>
      <c r="N42" s="52">
        <v>2</v>
      </c>
      <c r="O42" s="53" t="s">
        <v>43</v>
      </c>
      <c r="P42" s="35"/>
      <c r="Q42" s="32" t="str">
        <f>IF(P42*15=0,"",P42*15)</f>
        <v/>
      </c>
      <c r="R42" s="33"/>
      <c r="S42" s="32" t="str">
        <f>IF(R42*15=0,"",R42*15)</f>
        <v/>
      </c>
      <c r="T42" s="33"/>
      <c r="U42" s="34"/>
      <c r="V42" s="35"/>
      <c r="W42" s="32" t="str">
        <f>IF(V42*15=0,"",V42*15)</f>
        <v/>
      </c>
      <c r="X42" s="33"/>
      <c r="Y42" s="32" t="str">
        <f>IF(X42*15=0,"",X42*15)</f>
        <v/>
      </c>
      <c r="Z42" s="33"/>
      <c r="AA42" s="34"/>
      <c r="AB42" s="35"/>
      <c r="AC42" s="32" t="str">
        <f>IF(AB42*15=0,"",AB42*15)</f>
        <v/>
      </c>
      <c r="AD42" s="33"/>
      <c r="AE42" s="32" t="str">
        <f>IF(AD42*15=0,"",AD42*15)</f>
        <v/>
      </c>
      <c r="AF42" s="33"/>
      <c r="AG42" s="36"/>
      <c r="AH42" s="35"/>
      <c r="AI42" s="32" t="str">
        <f>IF(AH42*15=0,"",AH42*15)</f>
        <v/>
      </c>
      <c r="AJ42" s="33"/>
      <c r="AK42" s="32" t="str">
        <f>IF(AJ42*15=0,"",AJ42*15)</f>
        <v/>
      </c>
      <c r="AL42" s="33"/>
      <c r="AM42" s="36"/>
      <c r="AN42" s="35"/>
      <c r="AO42" s="32" t="str">
        <f>IF(AN42*15=0,"",AN42*15)</f>
        <v/>
      </c>
      <c r="AP42" s="33"/>
      <c r="AQ42" s="32" t="str">
        <f>IF(AP42*15=0,"",AP42*15)</f>
        <v/>
      </c>
      <c r="AR42" s="33"/>
      <c r="AS42" s="36"/>
      <c r="AT42" s="35"/>
      <c r="AU42" s="32" t="str">
        <f>IF(AT42*15=0,"",AT42*15)</f>
        <v/>
      </c>
      <c r="AV42" s="33"/>
      <c r="AW42" s="32" t="str">
        <f>IF(AV42*15=0,"",AV42*15)</f>
        <v/>
      </c>
      <c r="AX42" s="33"/>
      <c r="AY42" s="36"/>
      <c r="AZ42" s="37">
        <f t="shared" si="68"/>
        <v>1</v>
      </c>
      <c r="BA42" s="32">
        <f t="shared" si="69"/>
        <v>15</v>
      </c>
      <c r="BB42" s="38" t="str">
        <f t="shared" si="70"/>
        <v/>
      </c>
      <c r="BC42" s="32" t="str">
        <f t="shared" si="71"/>
        <v/>
      </c>
      <c r="BD42" s="38">
        <f t="shared" si="73"/>
        <v>2</v>
      </c>
      <c r="BE42" s="39">
        <f t="shared" si="72"/>
        <v>1</v>
      </c>
      <c r="BF42" s="430" t="s">
        <v>276</v>
      </c>
      <c r="BG42" s="43" t="s">
        <v>276</v>
      </c>
    </row>
    <row r="43" spans="1:59" s="69" customFormat="1" ht="16.149999999999999" hidden="1" customHeight="1" x14ac:dyDescent="0.2">
      <c r="A43" s="41" t="s">
        <v>117</v>
      </c>
      <c r="B43" s="58" t="s">
        <v>29</v>
      </c>
      <c r="C43" s="59" t="s">
        <v>118</v>
      </c>
      <c r="D43" s="60"/>
      <c r="E43" s="61" t="str">
        <f t="shared" si="64"/>
        <v/>
      </c>
      <c r="F43" s="62"/>
      <c r="G43" s="63" t="str">
        <f t="shared" si="65"/>
        <v/>
      </c>
      <c r="H43" s="62"/>
      <c r="I43" s="64"/>
      <c r="J43" s="65">
        <v>1</v>
      </c>
      <c r="K43" s="63">
        <f t="shared" si="66"/>
        <v>15</v>
      </c>
      <c r="L43" s="62"/>
      <c r="M43" s="63" t="str">
        <f t="shared" si="67"/>
        <v/>
      </c>
      <c r="N43" s="62">
        <v>2</v>
      </c>
      <c r="O43" s="64" t="s">
        <v>36</v>
      </c>
      <c r="P43" s="65"/>
      <c r="Q43" s="63" t="str">
        <f>IF(P43*15=0,"",P43*15)</f>
        <v/>
      </c>
      <c r="R43" s="62"/>
      <c r="S43" s="63" t="str">
        <f>IF(R43*15=0,"",R43*15)</f>
        <v/>
      </c>
      <c r="T43" s="62"/>
      <c r="U43" s="64"/>
      <c r="V43" s="65"/>
      <c r="W43" s="63"/>
      <c r="X43" s="62"/>
      <c r="Y43" s="63"/>
      <c r="Z43" s="62"/>
      <c r="AA43" s="64"/>
      <c r="AB43" s="65"/>
      <c r="AC43" s="63"/>
      <c r="AD43" s="62"/>
      <c r="AE43" s="63"/>
      <c r="AF43" s="62"/>
      <c r="AG43" s="66"/>
      <c r="AH43" s="65"/>
      <c r="AI43" s="63"/>
      <c r="AJ43" s="62"/>
      <c r="AK43" s="63"/>
      <c r="AL43" s="62"/>
      <c r="AM43" s="66"/>
      <c r="AN43" s="65"/>
      <c r="AO43" s="63"/>
      <c r="AP43" s="62"/>
      <c r="AQ43" s="63"/>
      <c r="AR43" s="62"/>
      <c r="AS43" s="66"/>
      <c r="AT43" s="65"/>
      <c r="AU43" s="63"/>
      <c r="AV43" s="62"/>
      <c r="AW43" s="63"/>
      <c r="AX43" s="62"/>
      <c r="AY43" s="66"/>
      <c r="AZ43" s="67">
        <f t="shared" si="68"/>
        <v>1</v>
      </c>
      <c r="BA43" s="63">
        <f t="shared" si="69"/>
        <v>15</v>
      </c>
      <c r="BB43" s="38" t="str">
        <f t="shared" si="70"/>
        <v/>
      </c>
      <c r="BC43" s="63" t="str">
        <f t="shared" si="71"/>
        <v/>
      </c>
      <c r="BD43" s="38">
        <f t="shared" si="73"/>
        <v>2</v>
      </c>
      <c r="BE43" s="68">
        <f t="shared" si="72"/>
        <v>1</v>
      </c>
      <c r="BF43" s="432" t="s">
        <v>119</v>
      </c>
      <c r="BG43" s="57" t="s">
        <v>120</v>
      </c>
    </row>
    <row r="44" spans="1:59" s="69" customFormat="1" ht="16.149999999999999" hidden="1" customHeight="1" x14ac:dyDescent="0.2">
      <c r="A44" s="41" t="s">
        <v>121</v>
      </c>
      <c r="B44" s="58" t="s">
        <v>29</v>
      </c>
      <c r="C44" s="30" t="s">
        <v>491</v>
      </c>
      <c r="D44" s="60"/>
      <c r="E44" s="63" t="str">
        <f t="shared" si="64"/>
        <v/>
      </c>
      <c r="F44" s="62"/>
      <c r="G44" s="63" t="str">
        <f t="shared" si="65"/>
        <v/>
      </c>
      <c r="H44" s="62"/>
      <c r="I44" s="64"/>
      <c r="J44" s="35">
        <v>1</v>
      </c>
      <c r="K44" s="63">
        <f t="shared" si="66"/>
        <v>15</v>
      </c>
      <c r="L44" s="62">
        <v>1</v>
      </c>
      <c r="M44" s="63">
        <f t="shared" si="67"/>
        <v>15</v>
      </c>
      <c r="N44" s="62">
        <v>2</v>
      </c>
      <c r="O44" s="64" t="s">
        <v>31</v>
      </c>
      <c r="P44" s="65"/>
      <c r="Q44" s="63" t="str">
        <f>IF(P44*15=0,"",P44*15)</f>
        <v/>
      </c>
      <c r="R44" s="62"/>
      <c r="S44" s="63" t="str">
        <f>IF(R44*15=0,"",R44*15)</f>
        <v/>
      </c>
      <c r="T44" s="62"/>
      <c r="U44" s="64"/>
      <c r="V44" s="65"/>
      <c r="W44" s="63" t="str">
        <f>IF(V44*15=0,"",V44*15)</f>
        <v/>
      </c>
      <c r="X44" s="62"/>
      <c r="Y44" s="63" t="str">
        <f>IF(X44*15=0,"",X44*15)</f>
        <v/>
      </c>
      <c r="Z44" s="62"/>
      <c r="AA44" s="64"/>
      <c r="AB44" s="65"/>
      <c r="AC44" s="63" t="str">
        <f>IF(AB44*15=0,"",AB44*15)</f>
        <v/>
      </c>
      <c r="AD44" s="62"/>
      <c r="AE44" s="63" t="str">
        <f>IF(AD44*15=0,"",AD44*15)</f>
        <v/>
      </c>
      <c r="AF44" s="62"/>
      <c r="AG44" s="66"/>
      <c r="AH44" s="65"/>
      <c r="AI44" s="63" t="str">
        <f>IF(AH44*15=0,"",AH44*15)</f>
        <v/>
      </c>
      <c r="AJ44" s="62"/>
      <c r="AK44" s="63" t="str">
        <f>IF(AJ44*15=0,"",AJ44*15)</f>
        <v/>
      </c>
      <c r="AL44" s="62"/>
      <c r="AM44" s="66"/>
      <c r="AN44" s="65"/>
      <c r="AO44" s="63" t="str">
        <f>IF(AN44*15=0,"",AN44*15)</f>
        <v/>
      </c>
      <c r="AP44" s="62"/>
      <c r="AQ44" s="63" t="str">
        <f>IF(AP44*15=0,"",AP44*15)</f>
        <v/>
      </c>
      <c r="AR44" s="62"/>
      <c r="AS44" s="66"/>
      <c r="AT44" s="65"/>
      <c r="AU44" s="63" t="str">
        <f>IF(AT44*15=0,"",AT44*15)</f>
        <v/>
      </c>
      <c r="AV44" s="62"/>
      <c r="AW44" s="63" t="str">
        <f>IF(AV44*15=0,"",AV44*15)</f>
        <v/>
      </c>
      <c r="AX44" s="62"/>
      <c r="AY44" s="66"/>
      <c r="AZ44" s="67">
        <f t="shared" si="68"/>
        <v>1</v>
      </c>
      <c r="BA44" s="63">
        <f t="shared" si="69"/>
        <v>15</v>
      </c>
      <c r="BB44" s="38">
        <f t="shared" si="70"/>
        <v>1</v>
      </c>
      <c r="BC44" s="63">
        <f t="shared" si="71"/>
        <v>15</v>
      </c>
      <c r="BD44" s="38">
        <f t="shared" si="73"/>
        <v>2</v>
      </c>
      <c r="BE44" s="68">
        <f t="shared" si="72"/>
        <v>2</v>
      </c>
      <c r="BF44" s="432" t="s">
        <v>122</v>
      </c>
      <c r="BG44" s="57" t="s">
        <v>122</v>
      </c>
    </row>
    <row r="45" spans="1:59" s="69" customFormat="1" ht="16.149999999999999" hidden="1" customHeight="1" x14ac:dyDescent="0.2">
      <c r="A45" s="41" t="s">
        <v>123</v>
      </c>
      <c r="B45" s="58" t="s">
        <v>29</v>
      </c>
      <c r="C45" s="30" t="s">
        <v>124</v>
      </c>
      <c r="D45" s="60">
        <v>1</v>
      </c>
      <c r="E45" s="63">
        <f t="shared" si="64"/>
        <v>15</v>
      </c>
      <c r="F45" s="62"/>
      <c r="G45" s="63" t="str">
        <f t="shared" si="65"/>
        <v/>
      </c>
      <c r="H45" s="62">
        <v>2</v>
      </c>
      <c r="I45" s="64" t="s">
        <v>29</v>
      </c>
      <c r="J45" s="65"/>
      <c r="K45" s="63" t="str">
        <f t="shared" si="66"/>
        <v/>
      </c>
      <c r="L45" s="62"/>
      <c r="M45" s="63" t="str">
        <f t="shared" si="67"/>
        <v/>
      </c>
      <c r="N45" s="62"/>
      <c r="O45" s="64"/>
      <c r="P45" s="65"/>
      <c r="Q45" s="63" t="str">
        <f>IF(P45*15=0,"",P45*15)</f>
        <v/>
      </c>
      <c r="R45" s="62"/>
      <c r="S45" s="63" t="str">
        <f>IF(R45*15=0,"",R45*15)</f>
        <v/>
      </c>
      <c r="T45" s="62"/>
      <c r="U45" s="64"/>
      <c r="V45" s="65"/>
      <c r="W45" s="63" t="str">
        <f>IF(V45*15=0,"",V45*15)</f>
        <v/>
      </c>
      <c r="X45" s="62"/>
      <c r="Y45" s="63" t="str">
        <f>IF(X45*15=0,"",X45*15)</f>
        <v/>
      </c>
      <c r="Z45" s="62"/>
      <c r="AA45" s="64"/>
      <c r="AB45" s="65"/>
      <c r="AC45" s="63" t="str">
        <f>IF(AB45*15=0,"",AB45*15)</f>
        <v/>
      </c>
      <c r="AD45" s="62"/>
      <c r="AE45" s="63" t="str">
        <f>IF(AD45*15=0,"",AD45*15)</f>
        <v/>
      </c>
      <c r="AF45" s="62"/>
      <c r="AG45" s="66"/>
      <c r="AH45" s="65"/>
      <c r="AI45" s="63" t="str">
        <f>IF(AH45*15=0,"",AH45*15)</f>
        <v/>
      </c>
      <c r="AJ45" s="62"/>
      <c r="AK45" s="63" t="str">
        <f>IF(AJ45*15=0,"",AJ45*15)</f>
        <v/>
      </c>
      <c r="AL45" s="62"/>
      <c r="AM45" s="66"/>
      <c r="AN45" s="65"/>
      <c r="AO45" s="63" t="str">
        <f>IF(AN45*15=0,"",AN45*15)</f>
        <v/>
      </c>
      <c r="AP45" s="62"/>
      <c r="AQ45" s="63" t="str">
        <f>IF(AP45*15=0,"",AP45*15)</f>
        <v/>
      </c>
      <c r="AR45" s="62"/>
      <c r="AS45" s="66"/>
      <c r="AT45" s="65"/>
      <c r="AU45" s="63" t="str">
        <f>IF(AT45*15=0,"",AT45*15)</f>
        <v/>
      </c>
      <c r="AV45" s="62"/>
      <c r="AW45" s="63" t="str">
        <f>IF(AV45*15=0,"",AV45*15)</f>
        <v/>
      </c>
      <c r="AX45" s="62"/>
      <c r="AY45" s="66"/>
      <c r="AZ45" s="67">
        <f t="shared" si="68"/>
        <v>1</v>
      </c>
      <c r="BA45" s="63">
        <f t="shared" si="69"/>
        <v>15</v>
      </c>
      <c r="BB45" s="38" t="str">
        <f t="shared" si="70"/>
        <v/>
      </c>
      <c r="BC45" s="63" t="str">
        <f t="shared" si="71"/>
        <v/>
      </c>
      <c r="BD45" s="38">
        <f t="shared" si="73"/>
        <v>2</v>
      </c>
      <c r="BE45" s="68">
        <f t="shared" si="72"/>
        <v>1</v>
      </c>
      <c r="BF45" s="432" t="s">
        <v>125</v>
      </c>
      <c r="BG45" s="57" t="s">
        <v>125</v>
      </c>
    </row>
    <row r="46" spans="1:59" s="69" customFormat="1" ht="16.149999999999999" hidden="1" customHeight="1" x14ac:dyDescent="0.2">
      <c r="A46" s="41" t="s">
        <v>126</v>
      </c>
      <c r="B46" s="58" t="s">
        <v>29</v>
      </c>
      <c r="C46" s="70" t="s">
        <v>127</v>
      </c>
      <c r="D46" s="60"/>
      <c r="E46" s="63" t="str">
        <f t="shared" si="64"/>
        <v/>
      </c>
      <c r="F46" s="62"/>
      <c r="G46" s="63" t="str">
        <f t="shared" si="65"/>
        <v/>
      </c>
      <c r="H46" s="62"/>
      <c r="I46" s="71"/>
      <c r="J46" s="65"/>
      <c r="K46" s="63" t="str">
        <f t="shared" si="66"/>
        <v/>
      </c>
      <c r="L46" s="62"/>
      <c r="M46" s="63" t="str">
        <f t="shared" si="67"/>
        <v/>
      </c>
      <c r="N46" s="62"/>
      <c r="O46" s="71"/>
      <c r="P46" s="65"/>
      <c r="Q46" s="63" t="str">
        <f>IF(P46*15=0,"",P46*15)</f>
        <v/>
      </c>
      <c r="R46" s="62"/>
      <c r="S46" s="63" t="str">
        <f>IF(R46*15=0,"",R46*15)</f>
        <v/>
      </c>
      <c r="T46" s="62"/>
      <c r="U46" s="71"/>
      <c r="V46" s="65">
        <v>1</v>
      </c>
      <c r="W46" s="63">
        <f>IF(V46*15=0,"",V46*15)</f>
        <v>15</v>
      </c>
      <c r="X46" s="62"/>
      <c r="Y46" s="63" t="str">
        <f>IF(X46*15=0,"",X46*15)</f>
        <v/>
      </c>
      <c r="Z46" s="62">
        <v>2</v>
      </c>
      <c r="AA46" s="71" t="s">
        <v>43</v>
      </c>
      <c r="AB46" s="72"/>
      <c r="AC46" s="73"/>
      <c r="AD46" s="74"/>
      <c r="AE46" s="73"/>
      <c r="AF46" s="74"/>
      <c r="AG46" s="75"/>
      <c r="AH46" s="72"/>
      <c r="AI46" s="73"/>
      <c r="AJ46" s="74"/>
      <c r="AK46" s="73"/>
      <c r="AL46" s="74"/>
      <c r="AM46" s="75"/>
      <c r="AN46" s="72"/>
      <c r="AO46" s="73"/>
      <c r="AP46" s="74"/>
      <c r="AQ46" s="73"/>
      <c r="AR46" s="74"/>
      <c r="AS46" s="75"/>
      <c r="AT46" s="72"/>
      <c r="AU46" s="73"/>
      <c r="AV46" s="74"/>
      <c r="AW46" s="73"/>
      <c r="AX46" s="74"/>
      <c r="AY46" s="75"/>
      <c r="AZ46" s="67">
        <f t="shared" si="68"/>
        <v>1</v>
      </c>
      <c r="BA46" s="63">
        <f t="shared" si="69"/>
        <v>15</v>
      </c>
      <c r="BB46" s="38" t="str">
        <f t="shared" si="70"/>
        <v/>
      </c>
      <c r="BC46" s="63" t="str">
        <f t="shared" si="71"/>
        <v/>
      </c>
      <c r="BD46" s="38">
        <f t="shared" si="73"/>
        <v>2</v>
      </c>
      <c r="BE46" s="76">
        <f t="shared" si="72"/>
        <v>1</v>
      </c>
      <c r="BF46" s="432" t="s">
        <v>128</v>
      </c>
      <c r="BG46" s="57" t="s">
        <v>129</v>
      </c>
    </row>
    <row r="47" spans="1:59" s="286" customFormat="1" ht="16.149999999999999" hidden="1" customHeight="1" x14ac:dyDescent="0.2">
      <c r="A47" s="291"/>
      <c r="B47" s="292"/>
      <c r="C47" s="387" t="s">
        <v>130</v>
      </c>
      <c r="D47" s="19">
        <f>IF(SUM(D40:D46)=0,"",SUM(D40:D46))</f>
        <v>1</v>
      </c>
      <c r="E47" s="20">
        <f>IF(SUM(D40:D46)*15=0,"",SUM(D40:D46)*15)</f>
        <v>15</v>
      </c>
      <c r="F47" s="20" t="str">
        <f>IF(SUM(F40:F46)=0,"",SUM(F40:F46))</f>
        <v/>
      </c>
      <c r="G47" s="20">
        <f>SUM(G40:G46)</f>
        <v>0</v>
      </c>
      <c r="H47" s="20">
        <f>IF(SUM(H40:H46)=0,"",SUM(H40:H46))</f>
        <v>2</v>
      </c>
      <c r="I47" s="343">
        <f>IF(SUM(D40:D46)+SUM(F40:F46)=0,"",SUM(D40:D46)+SUM(F40:F46))</f>
        <v>1</v>
      </c>
      <c r="J47" s="77">
        <f>IF(SUM(J40:J46)=0,"",SUM(J40:J46))</f>
        <v>5</v>
      </c>
      <c r="K47" s="20">
        <f>IF(SUM(J40:J46)*15=0,"",SUM(J40:J46)*15)</f>
        <v>75</v>
      </c>
      <c r="L47" s="20">
        <f>IF(SUM(L40:L46)=0,"",SUM(L40:L46))</f>
        <v>1</v>
      </c>
      <c r="M47" s="20">
        <f>IF(SUM(L40:L46)*15=0,"",SUM(L40:L46)*15)</f>
        <v>15</v>
      </c>
      <c r="N47" s="20">
        <f>IF(SUM(N40:N46)=0,"",SUM(N40:N46))</f>
        <v>10</v>
      </c>
      <c r="O47" s="343">
        <f>IF(SUM(J40:J46)+SUM(L40:L46)=0,"",SUM(J40:J46)+SUM(L40:L46))</f>
        <v>6</v>
      </c>
      <c r="P47" s="77" t="str">
        <f>IF(SUM(P40:P46)=0,"",SUM(P40:P46))</f>
        <v/>
      </c>
      <c r="Q47" s="20" t="str">
        <f>IF(SUM(P40:P46)*15=0,"",SUM(P40:P46)*15)</f>
        <v/>
      </c>
      <c r="R47" s="20" t="str">
        <f>IF(SUM(R40:R46)=0,"",SUM(R40:R46))</f>
        <v/>
      </c>
      <c r="S47" s="20" t="str">
        <f>IF(SUM(R40:R46)*15=0,"",SUM(R40:R46)*15)</f>
        <v/>
      </c>
      <c r="T47" s="20" t="str">
        <f>IF(SUM(T40:T46)=0,"",SUM(T40:T46))</f>
        <v/>
      </c>
      <c r="U47" s="343" t="str">
        <f>IF(SUM(P40:P46)+SUM(R40:R46)=0,"",SUM(P40:P46)+SUM(R40:R46))</f>
        <v/>
      </c>
      <c r="V47" s="77">
        <f>IF(SUM(V40:V46)=0,"",SUM(V40:V46))</f>
        <v>1</v>
      </c>
      <c r="W47" s="20">
        <f>IF(SUM(V40:V46)*15=0,"",SUM(V40:V46)*15)</f>
        <v>15</v>
      </c>
      <c r="X47" s="20" t="str">
        <f>IF(SUM(X40:X46)=0,"",SUM(X40:X46))</f>
        <v/>
      </c>
      <c r="Y47" s="20" t="str">
        <f>IF(SUM(X40:X46)*15=0,"",SUM(X40:X46)*15)</f>
        <v/>
      </c>
      <c r="Z47" s="20">
        <f>IF(SUM(Z40:Z46)=0,"",SUM(Z40:Z46))</f>
        <v>2</v>
      </c>
      <c r="AA47" s="343">
        <f>IF(SUM(V40:V46)+SUM(X40:X46)=0,"",SUM(V40:V46)+SUM(X40:X46))</f>
        <v>1</v>
      </c>
      <c r="AB47" s="19" t="str">
        <f>IF(SUM(AB40:AB46)=0,"",SUM(AB40:AB46))</f>
        <v/>
      </c>
      <c r="AC47" s="20" t="str">
        <f>IF(SUM(AB40:AB46)*15=0,"",SUM(AB40:AB46)*15)</f>
        <v/>
      </c>
      <c r="AD47" s="20" t="str">
        <f>IF(SUM(AD40:AD46)=0,"",SUM(AD40:AD46))</f>
        <v/>
      </c>
      <c r="AE47" s="20" t="str">
        <f>IF(SUM(AD40:AD46)*15=0,"",SUM(AD40:AD46)*15)</f>
        <v/>
      </c>
      <c r="AF47" s="20" t="str">
        <f>IF(SUM(AF40:AF46)=0,"",SUM(AF40:AF46))</f>
        <v/>
      </c>
      <c r="AG47" s="344" t="str">
        <f>IF(SUM(AB40:AB46)+SUM(AD40:AD46)=0,"",SUM(AB40:AB46)+SUM(AD40:AD46))</f>
        <v/>
      </c>
      <c r="AH47" s="19" t="str">
        <f>IF(SUM(AH40:AH46)=0,"",SUM(AH40:AH46))</f>
        <v/>
      </c>
      <c r="AI47" s="20" t="str">
        <f>IF(SUM(AH40:AH46)*15=0,"",SUM(AH40:AH46)*15)</f>
        <v/>
      </c>
      <c r="AJ47" s="20" t="str">
        <f>IF(SUM(AJ40:AJ46)=0,"",SUM(AJ40:AJ46))</f>
        <v/>
      </c>
      <c r="AK47" s="20" t="str">
        <f>IF(SUM(AJ40:AJ46)*15=0,"",SUM(AJ40:AJ46)*15)</f>
        <v/>
      </c>
      <c r="AL47" s="20" t="str">
        <f>IF(SUM(AL40:AL46)=0,"",SUM(AL40:AL46))</f>
        <v/>
      </c>
      <c r="AM47" s="344" t="str">
        <f>IF(SUM(AH40:AH46)+SUM(AJ40:AJ46)=0,"",SUM(AH40:AH46)+SUM(AJ40:AJ46))</f>
        <v/>
      </c>
      <c r="AN47" s="19" t="str">
        <f>IF(SUM(AN40:AN46)=0,"",SUM(AN40:AN46))</f>
        <v/>
      </c>
      <c r="AO47" s="20" t="str">
        <f>IF(SUM(AN40:AN46)*15=0,"",SUM(AN40:AN46)*15)</f>
        <v/>
      </c>
      <c r="AP47" s="20" t="str">
        <f>IF(SUM(AP40:AP46)=0,"",SUM(AP40:AP46))</f>
        <v/>
      </c>
      <c r="AQ47" s="20" t="str">
        <f>IF(SUM(AP40:AP46)*15=0,"",SUM(AP40:AP46)*15)</f>
        <v/>
      </c>
      <c r="AR47" s="20" t="str">
        <f>IF(SUM(AR40:AR46)=0,"",SUM(AR40:AR46))</f>
        <v/>
      </c>
      <c r="AS47" s="344" t="str">
        <f>IF(SUM(AN40:AN46)+SUM(AP40:AP46)=0,"",SUM(AN40:AN46)+SUM(AP40:AP46))</f>
        <v/>
      </c>
      <c r="AT47" s="19" t="str">
        <f>IF(SUM(AT40:AT46)=0,"",SUM(AT40:AT46))</f>
        <v/>
      </c>
      <c r="AU47" s="20" t="str">
        <f>IF(SUM(AT40:AT46)*15=0,"",SUM(AT40:AT46)*15)</f>
        <v/>
      </c>
      <c r="AV47" s="20" t="str">
        <f>IF(SUM(AV40:AV46)=0,"",SUM(AV40:AV46))</f>
        <v/>
      </c>
      <c r="AW47" s="20" t="str">
        <f>IF(SUM(AV40:AV46)*15=0,"",SUM(AV40:AV46)*15)</f>
        <v/>
      </c>
      <c r="AX47" s="20" t="str">
        <f>IF(SUM(AX40:AX46)=0,"",SUM(AX40:AX46))</f>
        <v/>
      </c>
      <c r="AY47" s="344" t="str">
        <f>IF(SUM(AT40:AT46)+SUM(AV40:AV46)=0,"",SUM(AT40:AT46)+SUM(AV40:AV46))</f>
        <v/>
      </c>
      <c r="AZ47" s="23">
        <f>IF(SUM(AZ40:AZ46)=0,"",SUM(AZ40:AZ46))</f>
        <v>7</v>
      </c>
      <c r="BA47" s="20">
        <f>IF(SUM(AZ40:AZ46)*15=0,"",SUM(AZ40:AZ46)*15)</f>
        <v>105</v>
      </c>
      <c r="BB47" s="20">
        <f>IF(SUM(BB40:BB46)=0,"",SUM(BB40:BB46))</f>
        <v>1</v>
      </c>
      <c r="BC47" s="20">
        <f>IF(SUM(BB40:BB46)*15=0,"",SUM(BB40:BB46)*15)</f>
        <v>15</v>
      </c>
      <c r="BD47" s="250">
        <f>IF(SUM(BD40:BD46)=0,"",SUM(BD40:BD46))</f>
        <v>14</v>
      </c>
      <c r="BE47" s="345">
        <f>IF(SUM(AZ40:AZ46)+SUM(BB40:BB46)=0,"",SUM(AZ40:AZ46)+SUM(BB40:BB46))</f>
        <v>8</v>
      </c>
      <c r="BF47" s="428"/>
      <c r="BG47" s="24"/>
    </row>
    <row r="48" spans="1:59" s="289" customFormat="1" ht="16.149999999999999" hidden="1" customHeight="1" x14ac:dyDescent="0.2">
      <c r="A48" s="287" t="s">
        <v>131</v>
      </c>
      <c r="B48" s="288"/>
      <c r="C48" s="368" t="s">
        <v>132</v>
      </c>
      <c r="D48" s="713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714"/>
      <c r="Y48" s="714"/>
      <c r="Z48" s="714"/>
      <c r="AA48" s="714"/>
      <c r="AB48" s="714"/>
      <c r="AC48" s="714"/>
      <c r="AD48" s="714"/>
      <c r="AE48" s="714"/>
      <c r="AF48" s="714"/>
      <c r="AG48" s="71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585"/>
      <c r="BA48" s="580"/>
      <c r="BB48" s="580"/>
      <c r="BC48" s="580"/>
      <c r="BD48" s="580"/>
      <c r="BE48" s="581"/>
      <c r="BF48" s="425"/>
      <c r="BG48" s="3"/>
    </row>
    <row r="49" spans="1:60" s="40" customFormat="1" ht="16.149999999999999" hidden="1" customHeight="1" x14ac:dyDescent="0.2">
      <c r="A49" s="28" t="s">
        <v>382</v>
      </c>
      <c r="B49" s="29" t="s">
        <v>29</v>
      </c>
      <c r="C49" s="42" t="s">
        <v>144</v>
      </c>
      <c r="D49" s="35">
        <v>1</v>
      </c>
      <c r="E49" s="32">
        <f t="shared" ref="E49:E54" si="74">IF(D49*15=0,"",D49*15)</f>
        <v>15</v>
      </c>
      <c r="F49" s="33">
        <v>1</v>
      </c>
      <c r="G49" s="32">
        <f t="shared" ref="G49:G54" si="75">IF(F49*15=0,"",F49*15)</f>
        <v>15</v>
      </c>
      <c r="H49" s="33">
        <v>2</v>
      </c>
      <c r="I49" s="44" t="s">
        <v>43</v>
      </c>
      <c r="J49" s="35"/>
      <c r="K49" s="32" t="str">
        <f>IF(J49*15=0,"",J49*15)</f>
        <v/>
      </c>
      <c r="L49" s="33"/>
      <c r="M49" s="32" t="str">
        <f>IF(L49*15=0,"",L49*15)</f>
        <v/>
      </c>
      <c r="N49" s="33"/>
      <c r="O49" s="44"/>
      <c r="P49" s="35"/>
      <c r="Q49" s="32" t="str">
        <f>IF(P49*15=0,"",P49*15)</f>
        <v/>
      </c>
      <c r="R49" s="33"/>
      <c r="S49" s="32" t="str">
        <f>IF(R49*15=0,"",R49*15)</f>
        <v/>
      </c>
      <c r="T49" s="33"/>
      <c r="U49" s="44"/>
      <c r="V49" s="35"/>
      <c r="W49" s="32" t="str">
        <f t="shared" ref="W49:W54" si="76">IF(V49*15=0,"",V49*15)</f>
        <v/>
      </c>
      <c r="X49" s="33"/>
      <c r="Y49" s="32" t="str">
        <f t="shared" ref="Y49:Y54" si="77">IF(X49*15=0,"",X49*15)</f>
        <v/>
      </c>
      <c r="Z49" s="33"/>
      <c r="AA49" s="44"/>
      <c r="AB49" s="35"/>
      <c r="AC49" s="32" t="str">
        <f>IF(AB49*15=0,"",AB49*15)</f>
        <v/>
      </c>
      <c r="AD49" s="33"/>
      <c r="AE49" s="32" t="str">
        <f>IF(AD49*15=0,"",AD49*15)</f>
        <v/>
      </c>
      <c r="AF49" s="33"/>
      <c r="AG49" s="48"/>
      <c r="AH49" s="35"/>
      <c r="AI49" s="32" t="str">
        <f>IF(AH49*15=0,"",AH49*15)</f>
        <v/>
      </c>
      <c r="AJ49" s="33"/>
      <c r="AK49" s="32" t="str">
        <f>IF(AJ49*15=0,"",AJ49*15)</f>
        <v/>
      </c>
      <c r="AL49" s="33"/>
      <c r="AM49" s="48"/>
      <c r="AN49" s="35"/>
      <c r="AO49" s="32" t="str">
        <f>IF(AN49*15=0,"",AN49*15)</f>
        <v/>
      </c>
      <c r="AP49" s="33"/>
      <c r="AQ49" s="32" t="str">
        <f>IF(AP49*15=0,"",AP49*15)</f>
        <v/>
      </c>
      <c r="AR49" s="33"/>
      <c r="AS49" s="48"/>
      <c r="AT49" s="35"/>
      <c r="AU49" s="32" t="str">
        <f>IF(AT49*15=0,"",AT49*15)</f>
        <v/>
      </c>
      <c r="AV49" s="33"/>
      <c r="AW49" s="32" t="str">
        <f>IF(AV49*15=0,"",AV49*15)</f>
        <v/>
      </c>
      <c r="AX49" s="33"/>
      <c r="AY49" s="48"/>
      <c r="AZ49" s="37">
        <f t="shared" ref="AZ49:AZ54" si="78">IF(D49+J49+P49+V49+AB49+AH49+AN49+AT49=0,"",D49+J49+P49+V49+AB49+AH49+AN49+AT49)</f>
        <v>1</v>
      </c>
      <c r="BA49" s="32">
        <f t="shared" ref="BA49:BA54" si="79">IF((D49+J49+P49+V49+AB49+AH49+AN49+AT49)*15=0,"",(D49+J49+P49+V49+AB49+AH49+AN49+AT49)*15)</f>
        <v>15</v>
      </c>
      <c r="BB49" s="38">
        <f t="shared" ref="BB49:BB54" si="80">IF(F49+L49+R49+X49+AD49+AJ49+AP49+AV49=0,"",F49+L49+R49+X49+AD49+AJ49+AP49+AV49)</f>
        <v>1</v>
      </c>
      <c r="BC49" s="32">
        <f t="shared" ref="BC49:BC54" si="81">IF((F49+L49+R49+X49+AD49+AJ49+AP49+AV49)*15=0,"",(F49+L49+R49+X49+AD49+AJ49+AP49+AV49)*15)</f>
        <v>15</v>
      </c>
      <c r="BD49" s="38">
        <f t="shared" ref="BD49:BD54" si="82">IF(H49+N49+T49+Z49+AF49+AL49+AR49+AX49=0,"",H49+N49+T49+Z49+AF49+AL49+AR49+AX49)</f>
        <v>2</v>
      </c>
      <c r="BE49" s="49">
        <f t="shared" ref="BE49:BE54" si="83">IF((D49+J49+P49+V49+AB49+F49+L49+R49+X49+AD49+AH49+AN49+AT49+AF49+AP49+AV49)=0,"",(D49+J49+P49+V49+AB49+F49+L49+R49+X49+AD49+AH49+AN49+AT49+AJ49+AP49+AV49))</f>
        <v>2</v>
      </c>
      <c r="BF49" s="430"/>
      <c r="BG49" s="43"/>
    </row>
    <row r="50" spans="1:60" ht="16.149999999999999" hidden="1" customHeight="1" x14ac:dyDescent="0.2">
      <c r="A50" s="293" t="s">
        <v>134</v>
      </c>
      <c r="B50" s="29" t="s">
        <v>29</v>
      </c>
      <c r="C50" s="42" t="s">
        <v>135</v>
      </c>
      <c r="D50" s="201"/>
      <c r="E50" s="269" t="str">
        <f t="shared" si="74"/>
        <v/>
      </c>
      <c r="F50" s="198"/>
      <c r="G50" s="269" t="str">
        <f t="shared" si="75"/>
        <v/>
      </c>
      <c r="H50" s="198"/>
      <c r="I50" s="270"/>
      <c r="J50" s="201">
        <v>1</v>
      </c>
      <c r="K50" s="269">
        <f>IF(J50*15=0,"",J50*15)</f>
        <v>15</v>
      </c>
      <c r="L50" s="198">
        <v>1</v>
      </c>
      <c r="M50" s="269">
        <f>IF(L50*15=0,"",L50*15)</f>
        <v>15</v>
      </c>
      <c r="N50" s="198">
        <v>2</v>
      </c>
      <c r="O50" s="270" t="s">
        <v>31</v>
      </c>
      <c r="P50" s="201"/>
      <c r="Q50" s="269" t="str">
        <f>IF(P50*15=0,"",P50*15)</f>
        <v/>
      </c>
      <c r="R50" s="198"/>
      <c r="S50" s="269" t="str">
        <f>IF(R50*15=0,"",R50*15)</f>
        <v/>
      </c>
      <c r="T50" s="198"/>
      <c r="U50" s="270"/>
      <c r="V50" s="201"/>
      <c r="W50" s="269" t="str">
        <f t="shared" si="76"/>
        <v/>
      </c>
      <c r="X50" s="198"/>
      <c r="Y50" s="269" t="str">
        <f t="shared" si="77"/>
        <v/>
      </c>
      <c r="Z50" s="198"/>
      <c r="AA50" s="270"/>
      <c r="AB50" s="201"/>
      <c r="AC50" s="197" t="str">
        <f>IF(AB50*15=0,"",AB50*15)</f>
        <v/>
      </c>
      <c r="AD50" s="198"/>
      <c r="AE50" s="197" t="str">
        <f>IF(AD50*15=0,"",AD50*15)</f>
        <v/>
      </c>
      <c r="AF50" s="198"/>
      <c r="AG50" s="271"/>
      <c r="AH50" s="201"/>
      <c r="AI50" s="197" t="str">
        <f>IF(AH50*15=0,"",AH50*15)</f>
        <v/>
      </c>
      <c r="AJ50" s="198"/>
      <c r="AK50" s="197" t="str">
        <f>IF(AJ50*15=0,"",AJ50*15)</f>
        <v/>
      </c>
      <c r="AL50" s="198"/>
      <c r="AM50" s="271"/>
      <c r="AN50" s="201"/>
      <c r="AO50" s="197" t="str">
        <f>IF(AN50*15=0,"",AN50*15)</f>
        <v/>
      </c>
      <c r="AP50" s="198"/>
      <c r="AQ50" s="197" t="str">
        <f>IF(AP50*15=0,"",AP50*15)</f>
        <v/>
      </c>
      <c r="AR50" s="198"/>
      <c r="AS50" s="271"/>
      <c r="AT50" s="201"/>
      <c r="AU50" s="197" t="str">
        <f>IF(AT50*15=0,"",AT50*15)</f>
        <v/>
      </c>
      <c r="AV50" s="198"/>
      <c r="AW50" s="197" t="str">
        <f>IF(AV50*15=0,"",AV50*15)</f>
        <v/>
      </c>
      <c r="AX50" s="198"/>
      <c r="AY50" s="271"/>
      <c r="AZ50" s="272">
        <f t="shared" si="78"/>
        <v>1</v>
      </c>
      <c r="BA50" s="269">
        <f t="shared" si="79"/>
        <v>15</v>
      </c>
      <c r="BB50" s="273">
        <f t="shared" si="80"/>
        <v>1</v>
      </c>
      <c r="BC50" s="269">
        <f t="shared" si="81"/>
        <v>15</v>
      </c>
      <c r="BD50" s="273">
        <f t="shared" si="82"/>
        <v>2</v>
      </c>
      <c r="BE50" s="449">
        <f t="shared" si="83"/>
        <v>2</v>
      </c>
      <c r="BF50" s="429" t="s">
        <v>136</v>
      </c>
      <c r="BG50" s="278" t="s">
        <v>133</v>
      </c>
    </row>
    <row r="51" spans="1:60" s="40" customFormat="1" ht="16.149999999999999" hidden="1" customHeight="1" x14ac:dyDescent="0.2">
      <c r="A51" s="622" t="s">
        <v>139</v>
      </c>
      <c r="B51" s="29" t="s">
        <v>29</v>
      </c>
      <c r="C51" s="604" t="s">
        <v>140</v>
      </c>
      <c r="D51" s="50"/>
      <c r="E51" s="618" t="str">
        <f t="shared" si="74"/>
        <v/>
      </c>
      <c r="F51" s="52"/>
      <c r="G51" s="618" t="str">
        <f t="shared" si="75"/>
        <v/>
      </c>
      <c r="H51" s="52"/>
      <c r="I51" s="53"/>
      <c r="J51" s="54"/>
      <c r="K51" s="51" t="str">
        <f>IF(J51*15=0,"",J51*15)</f>
        <v/>
      </c>
      <c r="L51" s="52"/>
      <c r="M51" s="51" t="str">
        <f>IF(L51*15=0,"",L51*15)</f>
        <v/>
      </c>
      <c r="N51" s="52"/>
      <c r="O51" s="53"/>
      <c r="P51" s="340">
        <v>2</v>
      </c>
      <c r="Q51" s="51">
        <f>IF(P51*15=0,"",P51*15)</f>
        <v>30</v>
      </c>
      <c r="R51" s="33">
        <v>2</v>
      </c>
      <c r="S51" s="32">
        <f>IF(R51*15=0,"",R51*15)</f>
        <v>30</v>
      </c>
      <c r="T51" s="33">
        <v>6</v>
      </c>
      <c r="U51" s="34" t="s">
        <v>29</v>
      </c>
      <c r="V51" s="35"/>
      <c r="W51" s="32" t="str">
        <f t="shared" si="76"/>
        <v/>
      </c>
      <c r="X51" s="33"/>
      <c r="Y51" s="32" t="str">
        <f t="shared" si="77"/>
        <v/>
      </c>
      <c r="Z51" s="33"/>
      <c r="AA51" s="34"/>
      <c r="AB51" s="35"/>
      <c r="AC51" s="32" t="str">
        <f>IF(AB51*15=0,"",AB51*15)</f>
        <v/>
      </c>
      <c r="AD51" s="33"/>
      <c r="AE51" s="32" t="str">
        <f>IF(AD51*15=0,"",AD51*15)</f>
        <v/>
      </c>
      <c r="AF51" s="33"/>
      <c r="AG51" s="36"/>
      <c r="AH51" s="35"/>
      <c r="AI51" s="32" t="str">
        <f>IF(AH51*15=0,"",AH51*15)</f>
        <v/>
      </c>
      <c r="AJ51" s="33"/>
      <c r="AK51" s="32" t="str">
        <f>IF(AJ51*15=0,"",AJ51*15)</f>
        <v/>
      </c>
      <c r="AL51" s="33"/>
      <c r="AM51" s="36"/>
      <c r="AN51" s="35"/>
      <c r="AO51" s="32" t="str">
        <f>IF(AN51*15=0,"",AN51*15)</f>
        <v/>
      </c>
      <c r="AP51" s="33"/>
      <c r="AQ51" s="32" t="str">
        <f>IF(AP51*15=0,"",AP51*15)</f>
        <v/>
      </c>
      <c r="AR51" s="33"/>
      <c r="AS51" s="36"/>
      <c r="AT51" s="35"/>
      <c r="AU51" s="32" t="str">
        <f>IF(AT51*15=0,"",AT51*15)</f>
        <v/>
      </c>
      <c r="AV51" s="33"/>
      <c r="AW51" s="32" t="str">
        <f>IF(AV51*15=0,"",AV51*15)</f>
        <v/>
      </c>
      <c r="AX51" s="33"/>
      <c r="AY51" s="36"/>
      <c r="AZ51" s="37">
        <f t="shared" si="78"/>
        <v>2</v>
      </c>
      <c r="BA51" s="32">
        <f t="shared" si="79"/>
        <v>30</v>
      </c>
      <c r="BB51" s="38">
        <f t="shared" si="80"/>
        <v>2</v>
      </c>
      <c r="BC51" s="32">
        <f t="shared" si="81"/>
        <v>30</v>
      </c>
      <c r="BD51" s="38">
        <f t="shared" si="82"/>
        <v>6</v>
      </c>
      <c r="BE51" s="39">
        <f t="shared" si="83"/>
        <v>4</v>
      </c>
      <c r="BF51" s="429" t="s">
        <v>141</v>
      </c>
      <c r="BG51" s="278" t="s">
        <v>133</v>
      </c>
    </row>
    <row r="52" spans="1:60" s="40" customFormat="1" ht="16.149999999999999" hidden="1" customHeight="1" x14ac:dyDescent="0.2">
      <c r="A52" s="28" t="s">
        <v>142</v>
      </c>
      <c r="B52" s="29" t="s">
        <v>29</v>
      </c>
      <c r="C52" s="42" t="s">
        <v>143</v>
      </c>
      <c r="D52" s="50"/>
      <c r="E52" s="618" t="str">
        <f t="shared" si="74"/>
        <v/>
      </c>
      <c r="F52" s="52"/>
      <c r="G52" s="618" t="str">
        <f t="shared" si="75"/>
        <v/>
      </c>
      <c r="H52" s="52"/>
      <c r="I52" s="53"/>
      <c r="J52" s="54"/>
      <c r="K52" s="51" t="str">
        <f>IF(J52*15=0,"",J52*15)</f>
        <v/>
      </c>
      <c r="L52" s="52"/>
      <c r="M52" s="51" t="str">
        <f>IF(L52*15=0,"",L52*15)</f>
        <v/>
      </c>
      <c r="N52" s="52"/>
      <c r="O52" s="53"/>
      <c r="P52" s="35">
        <v>1</v>
      </c>
      <c r="Q52" s="32">
        <f>IF(P52*15=0,"",P52*15)</f>
        <v>15</v>
      </c>
      <c r="R52" s="33">
        <v>2</v>
      </c>
      <c r="S52" s="32">
        <f>IF(R52*15=0,"",R52*15)</f>
        <v>30</v>
      </c>
      <c r="T52" s="33">
        <v>4</v>
      </c>
      <c r="U52" s="34" t="s">
        <v>43</v>
      </c>
      <c r="V52" s="35"/>
      <c r="W52" s="32" t="str">
        <f t="shared" si="76"/>
        <v/>
      </c>
      <c r="X52" s="33"/>
      <c r="Y52" s="32" t="str">
        <f t="shared" si="77"/>
        <v/>
      </c>
      <c r="Z52" s="33"/>
      <c r="AA52" s="34"/>
      <c r="AB52" s="35"/>
      <c r="AC52" s="32" t="str">
        <f>IF(AB52*15=0,"",AB52*15)</f>
        <v/>
      </c>
      <c r="AD52" s="33"/>
      <c r="AE52" s="32" t="str">
        <f>IF(AD52*15=0,"",AD52*15)</f>
        <v/>
      </c>
      <c r="AF52" s="33"/>
      <c r="AG52" s="36"/>
      <c r="AH52" s="35"/>
      <c r="AI52" s="32" t="str">
        <f>IF(AH52*15=0,"",AH52*15)</f>
        <v/>
      </c>
      <c r="AJ52" s="33"/>
      <c r="AK52" s="32" t="str">
        <f>IF(AJ52*15=0,"",AJ52*15)</f>
        <v/>
      </c>
      <c r="AL52" s="33"/>
      <c r="AM52" s="36"/>
      <c r="AN52" s="35"/>
      <c r="AO52" s="32" t="str">
        <f>IF(AN52*15=0,"",AN52*15)</f>
        <v/>
      </c>
      <c r="AP52" s="33"/>
      <c r="AQ52" s="32" t="str">
        <f>IF(AP52*15=0,"",AP52*15)</f>
        <v/>
      </c>
      <c r="AR52" s="33"/>
      <c r="AS52" s="36"/>
      <c r="AT52" s="35"/>
      <c r="AU52" s="32" t="str">
        <f>IF(AT52*15=0,"",AT52*15)</f>
        <v/>
      </c>
      <c r="AV52" s="33"/>
      <c r="AW52" s="32" t="str">
        <f>IF(AV52*15=0,"",AV52*15)</f>
        <v/>
      </c>
      <c r="AX52" s="33"/>
      <c r="AY52" s="36"/>
      <c r="AZ52" s="37">
        <f t="shared" si="78"/>
        <v>1</v>
      </c>
      <c r="BA52" s="32">
        <f t="shared" si="79"/>
        <v>15</v>
      </c>
      <c r="BB52" s="38">
        <f t="shared" si="80"/>
        <v>2</v>
      </c>
      <c r="BC52" s="32">
        <f t="shared" si="81"/>
        <v>30</v>
      </c>
      <c r="BD52" s="38">
        <f t="shared" si="82"/>
        <v>4</v>
      </c>
      <c r="BE52" s="39">
        <f t="shared" si="83"/>
        <v>3</v>
      </c>
      <c r="BF52" s="429" t="s">
        <v>265</v>
      </c>
      <c r="BG52" s="278" t="s">
        <v>265</v>
      </c>
    </row>
    <row r="53" spans="1:60" s="40" customFormat="1" ht="16.149999999999999" hidden="1" customHeight="1" x14ac:dyDescent="0.2">
      <c r="A53" s="28" t="s">
        <v>383</v>
      </c>
      <c r="B53" s="29" t="s">
        <v>29</v>
      </c>
      <c r="C53" s="42" t="s">
        <v>264</v>
      </c>
      <c r="D53" s="50"/>
      <c r="E53" s="618" t="str">
        <f t="shared" si="74"/>
        <v/>
      </c>
      <c r="F53" s="52"/>
      <c r="G53" s="618" t="str">
        <f t="shared" si="75"/>
        <v/>
      </c>
      <c r="H53" s="52"/>
      <c r="I53" s="647"/>
      <c r="J53" s="54"/>
      <c r="K53" s="51"/>
      <c r="L53" s="52"/>
      <c r="M53" s="51"/>
      <c r="N53" s="52"/>
      <c r="O53" s="647"/>
      <c r="P53" s="35"/>
      <c r="Q53" s="32"/>
      <c r="R53" s="33"/>
      <c r="S53" s="32"/>
      <c r="T53" s="33"/>
      <c r="U53" s="44"/>
      <c r="V53" s="35">
        <v>1</v>
      </c>
      <c r="W53" s="32">
        <f t="shared" si="76"/>
        <v>15</v>
      </c>
      <c r="X53" s="33">
        <v>1</v>
      </c>
      <c r="Y53" s="32">
        <f t="shared" si="77"/>
        <v>15</v>
      </c>
      <c r="Z53" s="33">
        <v>2</v>
      </c>
      <c r="AA53" s="44" t="s">
        <v>43</v>
      </c>
      <c r="AB53" s="35"/>
      <c r="AC53" s="32"/>
      <c r="AD53" s="33"/>
      <c r="AE53" s="32"/>
      <c r="AF53" s="33"/>
      <c r="AG53" s="48"/>
      <c r="AH53" s="35"/>
      <c r="AI53" s="32"/>
      <c r="AJ53" s="33"/>
      <c r="AK53" s="32"/>
      <c r="AL53" s="33"/>
      <c r="AM53" s="48"/>
      <c r="AN53" s="35"/>
      <c r="AO53" s="32"/>
      <c r="AP53" s="33"/>
      <c r="AQ53" s="32"/>
      <c r="AR53" s="33"/>
      <c r="AS53" s="48"/>
      <c r="AT53" s="35"/>
      <c r="AU53" s="32"/>
      <c r="AV53" s="33"/>
      <c r="AW53" s="32"/>
      <c r="AX53" s="33"/>
      <c r="AY53" s="48"/>
      <c r="AZ53" s="37">
        <f t="shared" si="78"/>
        <v>1</v>
      </c>
      <c r="BA53" s="32">
        <f t="shared" si="79"/>
        <v>15</v>
      </c>
      <c r="BB53" s="38">
        <f t="shared" si="80"/>
        <v>1</v>
      </c>
      <c r="BC53" s="32">
        <f t="shared" si="81"/>
        <v>15</v>
      </c>
      <c r="BD53" s="38">
        <f t="shared" si="82"/>
        <v>2</v>
      </c>
      <c r="BE53" s="39">
        <f t="shared" si="83"/>
        <v>2</v>
      </c>
      <c r="BF53" s="430"/>
      <c r="BG53" s="43"/>
    </row>
    <row r="54" spans="1:60" s="40" customFormat="1" ht="16.149999999999999" hidden="1" customHeight="1" x14ac:dyDescent="0.2">
      <c r="A54" s="28" t="s">
        <v>384</v>
      </c>
      <c r="B54" s="248" t="s">
        <v>29</v>
      </c>
      <c r="C54" s="59" t="s">
        <v>137</v>
      </c>
      <c r="D54" s="50"/>
      <c r="E54" s="618" t="str">
        <f t="shared" si="74"/>
        <v/>
      </c>
      <c r="F54" s="52"/>
      <c r="G54" s="618" t="str">
        <f t="shared" si="75"/>
        <v/>
      </c>
      <c r="H54" s="52"/>
      <c r="I54" s="53"/>
      <c r="J54" s="54"/>
      <c r="K54" s="55" t="str">
        <f>IF(J54*15=0,"",J54*15)</f>
        <v/>
      </c>
      <c r="L54" s="52"/>
      <c r="M54" s="51" t="str">
        <f>IF(L54*15=0,"",L54*15)</f>
        <v/>
      </c>
      <c r="N54" s="52"/>
      <c r="O54" s="53"/>
      <c r="P54" s="35"/>
      <c r="Q54" s="32" t="str">
        <f>IF(P54*15=0,"",P54*15)</f>
        <v/>
      </c>
      <c r="R54" s="33"/>
      <c r="S54" s="32" t="str">
        <f>IF(R54*15=0,"",R54*15)</f>
        <v/>
      </c>
      <c r="T54" s="33"/>
      <c r="U54" s="34"/>
      <c r="V54" s="35">
        <v>2</v>
      </c>
      <c r="W54" s="63">
        <f t="shared" si="76"/>
        <v>30</v>
      </c>
      <c r="X54" s="33"/>
      <c r="Y54" s="32" t="str">
        <f t="shared" si="77"/>
        <v/>
      </c>
      <c r="Z54" s="33">
        <v>2</v>
      </c>
      <c r="AA54" s="34" t="s">
        <v>43</v>
      </c>
      <c r="AB54" s="35"/>
      <c r="AC54" s="32"/>
      <c r="AD54" s="33"/>
      <c r="AE54" s="32"/>
      <c r="AF54" s="33"/>
      <c r="AG54" s="36"/>
      <c r="AH54" s="35"/>
      <c r="AI54" s="32"/>
      <c r="AJ54" s="33"/>
      <c r="AK54" s="32"/>
      <c r="AL54" s="33"/>
      <c r="AM54" s="36"/>
      <c r="AN54" s="35"/>
      <c r="AO54" s="32"/>
      <c r="AP54" s="33"/>
      <c r="AQ54" s="32"/>
      <c r="AR54" s="33"/>
      <c r="AS54" s="36"/>
      <c r="AT54" s="35"/>
      <c r="AU54" s="32"/>
      <c r="AV54" s="33"/>
      <c r="AW54" s="32"/>
      <c r="AX54" s="33"/>
      <c r="AY54" s="36"/>
      <c r="AZ54" s="37">
        <f t="shared" si="78"/>
        <v>2</v>
      </c>
      <c r="BA54" s="32">
        <f t="shared" si="79"/>
        <v>30</v>
      </c>
      <c r="BB54" s="38" t="str">
        <f t="shared" si="80"/>
        <v/>
      </c>
      <c r="BC54" s="32" t="str">
        <f t="shared" si="81"/>
        <v/>
      </c>
      <c r="BD54" s="38">
        <f t="shared" si="82"/>
        <v>2</v>
      </c>
      <c r="BE54" s="39">
        <f t="shared" si="83"/>
        <v>2</v>
      </c>
      <c r="BF54" s="432" t="s">
        <v>138</v>
      </c>
      <c r="BG54" s="56" t="s">
        <v>138</v>
      </c>
      <c r="BH54" s="56"/>
    </row>
    <row r="55" spans="1:60" s="286" customFormat="1" ht="16.149999999999999" hidden="1" customHeight="1" x14ac:dyDescent="0.2">
      <c r="A55" s="295"/>
      <c r="B55" s="296" t="s">
        <v>29</v>
      </c>
      <c r="C55" s="384" t="s">
        <v>145</v>
      </c>
      <c r="D55" s="19">
        <f>IF(SUM(D49:D54)=0,"",SUM(D49:D54))</f>
        <v>1</v>
      </c>
      <c r="E55" s="20">
        <f>IF(SUM(D49:D54)*15=0,"",SUM(D49:D54)*15)</f>
        <v>15</v>
      </c>
      <c r="F55" s="20">
        <f>IF(SUM(F49:F54)=0,"",SUM(F49:F54))</f>
        <v>1</v>
      </c>
      <c r="G55" s="20">
        <f>SUM(G49:G54)</f>
        <v>15</v>
      </c>
      <c r="H55" s="20">
        <f>IF(SUM(H49:H54)=0,"",SUM(H49:H54))</f>
        <v>2</v>
      </c>
      <c r="I55" s="343">
        <f>IF(SUM(D49:D54)+SUM(F49:F54)=0,"",SUM(D49:D54)+SUM(F49:F54))</f>
        <v>2</v>
      </c>
      <c r="J55" s="19">
        <f>IF(SUM(J49:J54)=0,"",SUM(J49:J54))</f>
        <v>1</v>
      </c>
      <c r="K55" s="20">
        <f>IF(SUM(J49:J54)*15=0,"",SUM(J49:J54)*15)</f>
        <v>15</v>
      </c>
      <c r="L55" s="20">
        <f>IF(SUM(L49:L54)=0,"",SUM(L49:L54))</f>
        <v>1</v>
      </c>
      <c r="M55" s="20">
        <f>IF(SUM(L49:L54)*15=0,"",SUM(L49:L54)*15)</f>
        <v>15</v>
      </c>
      <c r="N55" s="20">
        <f>IF(SUM(N49:N54)=0,"",SUM(N49:N54))</f>
        <v>2</v>
      </c>
      <c r="O55" s="343">
        <f>IF(SUM(J49:J54)+SUM(L49:L54)=0,"",SUM(J49:J54)+SUM(L49:L54))</f>
        <v>2</v>
      </c>
      <c r="P55" s="19">
        <f>IF(SUM(P49:P54)=0,"",SUM(P49:P54))</f>
        <v>3</v>
      </c>
      <c r="Q55" s="20">
        <f>IF(SUM(P49:P54)*15=0,"",SUM(P49:P54)*15)</f>
        <v>45</v>
      </c>
      <c r="R55" s="20">
        <f>IF(SUM(R49:R54)=0,"",SUM(R49:R54))</f>
        <v>4</v>
      </c>
      <c r="S55" s="20">
        <f>IF(SUM(R49:R54)*15=0,"",SUM(R49:R54)*15)</f>
        <v>60</v>
      </c>
      <c r="T55" s="20">
        <f>IF(SUM(T49:T54)=0,"",SUM(T49:T54))</f>
        <v>10</v>
      </c>
      <c r="U55" s="343">
        <f>IF(SUM(P49:P54)+SUM(R49:R54)=0,"",SUM(P49:P54)+SUM(R49:R54))</f>
        <v>7</v>
      </c>
      <c r="V55" s="19">
        <f>IF(SUM(V49:V54)=0,"",SUM(V49:V54))</f>
        <v>3</v>
      </c>
      <c r="W55" s="20">
        <f>IF(SUM(V49:V54)*15=0,"",SUM(V49:V54)*15)</f>
        <v>45</v>
      </c>
      <c r="X55" s="20">
        <f>IF(SUM(X49:X54)=0,"",SUM(X49:X54))</f>
        <v>1</v>
      </c>
      <c r="Y55" s="20">
        <f>IF(SUM(X49:X54)*15=0,"",SUM(X49:X54)*15)</f>
        <v>15</v>
      </c>
      <c r="Z55" s="20">
        <f>IF(SUM(Z49:Z54)=0,"",SUM(Z49:Z54))</f>
        <v>4</v>
      </c>
      <c r="AA55" s="343">
        <f>IF(SUM(V49:V54)+SUM(X49:X54)=0,"",SUM(V49:V54)+SUM(X49:X54))</f>
        <v>4</v>
      </c>
      <c r="AB55" s="19" t="str">
        <f>IF(SUM(AB49:AB54)=0,"",SUM(AB49:AB54))</f>
        <v/>
      </c>
      <c r="AC55" s="20" t="str">
        <f>IF(SUM(AB49:AB54)*15=0,"",SUM(AB49:AB54)*15)</f>
        <v/>
      </c>
      <c r="AD55" s="20" t="str">
        <f>IF(SUM(AD49:AD54)=0,"",SUM(AD49:AD54))</f>
        <v/>
      </c>
      <c r="AE55" s="20" t="str">
        <f>IF(SUM(AD49:AD54)*15=0,"",SUM(AD49:AD54)*15)</f>
        <v/>
      </c>
      <c r="AF55" s="21" t="str">
        <f>IF(SUM(AF49:AF54)=0,"",SUM(AF49:AF54))</f>
        <v/>
      </c>
      <c r="AG55" s="22" t="str">
        <f>IF(SUM(AB49:AB54)+SUM(AD49:AD54)=0,"",SUM(AB49:AB54)+SUM(AD49:AD54))</f>
        <v/>
      </c>
      <c r="AH55" s="19" t="str">
        <f>IF(SUM(AH49:AH54)=0,"",SUM(AH49:AH54))</f>
        <v/>
      </c>
      <c r="AI55" s="20" t="str">
        <f>IF(SUM(AH49:AH54)*15=0,"",SUM(AH49:AH54)*15)</f>
        <v/>
      </c>
      <c r="AJ55" s="20" t="str">
        <f>IF(SUM(AJ49:AJ54)=0,"",SUM(AJ49:AJ54))</f>
        <v/>
      </c>
      <c r="AK55" s="20" t="str">
        <f>IF(SUM(AJ49:AJ54)*15=0,"",SUM(AJ49:AJ54)*15)</f>
        <v/>
      </c>
      <c r="AL55" s="21" t="str">
        <f>IF(SUM(AL49:AL54)=0,"",SUM(AL49:AL54))</f>
        <v/>
      </c>
      <c r="AM55" s="22" t="str">
        <f>IF(SUM(AH49:AH54)+SUM(AJ49:AJ54)=0,"",SUM(AH49:AH54)+SUM(AJ49:AJ54))</f>
        <v/>
      </c>
      <c r="AN55" s="19" t="str">
        <f>IF(SUM(AN49:AN54)=0,"",SUM(AN49:AN54))</f>
        <v/>
      </c>
      <c r="AO55" s="20" t="str">
        <f>IF(SUM(AN49:AN54)*15=0,"",SUM(AN49:AN54)*15)</f>
        <v/>
      </c>
      <c r="AP55" s="20" t="str">
        <f>IF(SUM(AP49:AP54)=0,"",SUM(AP49:AP54))</f>
        <v/>
      </c>
      <c r="AQ55" s="20" t="str">
        <f>IF(SUM(AP49:AP54)*15=0,"",SUM(AP49:AP54)*15)</f>
        <v/>
      </c>
      <c r="AR55" s="21" t="str">
        <f>IF(SUM(AR49:AR54)=0,"",SUM(AR49:AR54))</f>
        <v/>
      </c>
      <c r="AS55" s="22" t="str">
        <f>IF(SUM(AN49:AN54)+SUM(AP49:AP54)=0,"",SUM(AN49:AN54)+SUM(AP49:AP54))</f>
        <v/>
      </c>
      <c r="AT55" s="19" t="str">
        <f>IF(SUM(AT49:AT54)=0,"",SUM(AT49:AT54))</f>
        <v/>
      </c>
      <c r="AU55" s="20" t="str">
        <f>IF(SUM(AT49:AT54)*15=0,"",SUM(AT49:AT54)*15)</f>
        <v/>
      </c>
      <c r="AV55" s="20" t="str">
        <f>IF(SUM(AV49:AV54)=0,"",SUM(AV49:AV54))</f>
        <v/>
      </c>
      <c r="AW55" s="20" t="str">
        <f>IF(SUM(AV49:AV54)*15=0,"",SUM(AV49:AV54)*15)</f>
        <v/>
      </c>
      <c r="AX55" s="21" t="str">
        <f>IF(SUM(AX49:AX54)=0,"",SUM(AX49:AX54))</f>
        <v/>
      </c>
      <c r="AY55" s="22" t="str">
        <f>IF(SUM(AT49:AT54)+SUM(AV49:AV54)=0,"",SUM(AT49:AT54)+SUM(AV49:AV54))</f>
        <v/>
      </c>
      <c r="AZ55" s="23">
        <f>IF(SUM(AZ49:AZ54)=0,"",SUM(AZ49:AZ54))</f>
        <v>8</v>
      </c>
      <c r="BA55" s="20">
        <f>IF(SUM(AZ49:AZ54)*15=0,"",SUM(AZ49:AZ54)*15)</f>
        <v>120</v>
      </c>
      <c r="BB55" s="20">
        <f>IF(SUM(BB49:BB54)=0,"",SUM(BB49:BB54))</f>
        <v>7</v>
      </c>
      <c r="BC55" s="20">
        <f>IF(SUM(BB49:BB54)*15=0,"",SUM(BB49:BB54)*15)</f>
        <v>105</v>
      </c>
      <c r="BD55" s="350">
        <f>IF(SUM(BD49:BD54)=0,"",SUM(BD49:BD54))</f>
        <v>18</v>
      </c>
      <c r="BE55" s="78">
        <f>IF(SUM(AZ49:AZ54)+SUM(BB49:BB54)=0,"",SUM(AZ49:AZ54)+SUM(BB49:BB54))</f>
        <v>15</v>
      </c>
      <c r="BF55" s="428"/>
      <c r="BG55" s="24"/>
    </row>
    <row r="56" spans="1:60" s="297" customFormat="1" ht="16.149999999999999" hidden="1" customHeight="1" thickBot="1" x14ac:dyDescent="0.25">
      <c r="A56" s="731" t="s">
        <v>278</v>
      </c>
      <c r="B56" s="732"/>
      <c r="C56" s="733"/>
      <c r="D56" s="79">
        <f>IF((SUM(D12:D20)+SUM(D23:D37)+SUM(D40:D46)+SUM(D49:D54))=0,"",(SUM(D12:D20)+SUM(D23:D37)+SUM(D40:D46)+SUM(D49:D54)))</f>
        <v>16</v>
      </c>
      <c r="E56" s="80">
        <f>E55+E47+E38+E21</f>
        <v>212</v>
      </c>
      <c r="F56" s="80">
        <f>IF((SUM(F12:F20)+SUM(F23:F37)+SUM(F40:F46)+SUM(F49:F54))=0,"",(SUM(F12:F20)+SUM(F23:F37)+SUM(F40:F46)+SUM(F49:F54)))</f>
        <v>21</v>
      </c>
      <c r="G56" s="80">
        <f>G21+G38+G47+G55</f>
        <v>262</v>
      </c>
      <c r="H56" s="80">
        <f>IF((SUM(H12:H20)+SUM(H23:H37)+SUM(H40:H46)+SUM(H49:H54))=0,"",(SUM(H12:H20)+SUM(H23:H37)+SUM(H40:H46)+SUM(H49:H54)))</f>
        <v>30</v>
      </c>
      <c r="I56" s="81">
        <f>IF((SUM(D12:D20)+SUM(F12:F20)+SUM(D23:D37)+SUM(F23:F37)+SUM(D40:D46)+SUM(F40:F46)+SUM(D49:D54)+SUM(F49:F54))=0,"",(SUM(D12:D20)+SUM(F12:F20)+SUM(D23:D37)+SUM(F23:F37)+SUM(D40:D46)+SUM(F40:F46)+SUM(D49:D54)+SUM(F49:F54)))</f>
        <v>37</v>
      </c>
      <c r="J56" s="79">
        <f>IF((SUM(J12:J20)+SUM(J23:J37)+SUM(J40:J46)+SUM(J49:J54))=0,"",(SUM(J12:J20)+SUM(J23:J37)+SUM(J40:J46)+SUM(J49:J54)))</f>
        <v>20</v>
      </c>
      <c r="K56" s="80">
        <f>IF((((SUM(J12:J20)+SUM(J23:J37)+SUM(J40:J46)+SUM(J49:J54))*15))=0,"",(((SUM(J12:J20)+SUM(J23:J37)+SUM(J40:J46)+SUM(J49:J54))*15)))</f>
        <v>300</v>
      </c>
      <c r="L56" s="80">
        <f>IF((SUM(L12:L20)+SUM(L23:L37)+SUM(L40:L46)+SUM(L49:L54))=0,"",(SUM(L12:L20)+SUM(L23:L37)+SUM(L40:L46)+SUM(L49:L54)))</f>
        <v>4</v>
      </c>
      <c r="M56" s="80">
        <f>IF((((SUM(L12:L20)+SUM(L23:L37)+SUM(L40:L46)+SUM(L49:L54))*15))=0,"",(((SUM(L12:L20)+SUM(L23:L37)+SUM(L40:L46)+SUM(L49:L54))*15)))</f>
        <v>60</v>
      </c>
      <c r="N56" s="80">
        <f>IF((SUM(N12:N20)+SUM(N23:N37)+SUM(N40:N46)+SUM(N49:N54))=0,"",(SUM(N12:N20)+SUM(N23:N37)+SUM(N40:N46)+SUM(N49:N54)))</f>
        <v>30</v>
      </c>
      <c r="O56" s="81">
        <f>IF((SUM(J12:J20)+SUM(L12:L20)+SUM(J23:J37)+SUM(L23:L37)+SUM(J40:J46)+SUM(L40:L46)+SUM(J49:J54)+SUM(L49:L54))=0,"",(SUM(J12:J20)+SUM(L12:L20)+SUM(J23:J37)+SUM(L23:L37)+SUM(J40:J46)+SUM(L40:L46)+SUM(J49:J54)+SUM(L49:L54)))</f>
        <v>24</v>
      </c>
      <c r="P56" s="79">
        <f>IF((SUM(P12:P20)+SUM(P23:P37)+SUM(P40:P46)+SUM(P49:P54))=0,"",(SUM(P12:P20)+SUM(P23:P37)+SUM(P40:P46)+SUM(P49:P54)))</f>
        <v>13</v>
      </c>
      <c r="Q56" s="80">
        <f>IF((((SUM(P12:P20)+SUM(P23:P37)+SUM(P40:P46)+SUM(P49:P54))*15))=0,"",(((SUM(P12:P20)+SUM(P23:P37)+SUM(P40:P46)+SUM(P49:P54))*15)))</f>
        <v>195</v>
      </c>
      <c r="R56" s="80">
        <f>IF((SUM(R12:R20)+SUM(R23:R37)+SUM(R40:R46)+SUM(R49:R54))=0,"",(SUM(R12:R20)+SUM(R23:R37)+SUM(R40:R46)+SUM(R49:R54)))</f>
        <v>6</v>
      </c>
      <c r="S56" s="80">
        <f>IF((((SUM(R12:R20)+SUM(R23:R37)+SUM(R40:R46)+SUM(R49:R54))*15))=0,"",(((SUM(R12:R20)+SUM(R23:R37)+SUM(R40:R46)+SUM(R49:R54))*15)))</f>
        <v>90</v>
      </c>
      <c r="T56" s="80">
        <f>IF((SUM(T12:T20)+SUM(T23:T37)+SUM(T40:T46)+SUM(T49:T54))=0,"",(SUM(T12:T20)+SUM(T23:T37)+SUM(T40:T46)+SUM(T49:T54)))</f>
        <v>24</v>
      </c>
      <c r="U56" s="81">
        <f>IF((SUM(P12:P20)+SUM(R12:R20)+SUM(P23:P37)+SUM(R23:R37)+SUM(P40:P46)+SUM(R40:R46)+SUM(P49:P54)+SUM(R49:R54))=0,"",(SUM(P12:P20)+SUM(R12:R20)+SUM(P23:P37)+SUM(R23:R37)+SUM(P40:P46)+SUM(R40:R46)+SUM(P49:P54)+SUM(R49:R54)))</f>
        <v>19</v>
      </c>
      <c r="V56" s="79">
        <f>IF((SUM(V12:V20)+SUM(V23:V37)+SUM(V40:V46)+SUM(V49:V54))=0,"",(SUM(V12:V20)+SUM(V23:V37)+SUM(V40:V46)+SUM(V49:V54)))</f>
        <v>5</v>
      </c>
      <c r="W56" s="80">
        <f>IF((((SUM(V12:V20)+SUM(V23:V37)+SUM(V40:V46)+SUM(V49:V54))*15))=0,"",(((SUM(V12:V20)+SUM(V23:V37)+SUM(V40:V46)+SUM(V49:V54))*15)))</f>
        <v>75</v>
      </c>
      <c r="X56" s="80">
        <f>IF((SUM(X12:X20)+SUM(X23:X37)+SUM(X40:X46)+SUM(X49:X54))=0,"",(SUM(X12:X20)+SUM(X23:X37)+SUM(X40:X46)+SUM(X49:X54)))</f>
        <v>2</v>
      </c>
      <c r="Y56" s="80">
        <f>IF((((SUM(X12:X20)+SUM(X23:X37)+SUM(X40:X46)+SUM(X49:X54))*15))=0,"",(((SUM(X12:X20)+SUM(X23:X37)+SUM(X40:X46)+SUM(X49:X54))*15)))</f>
        <v>30</v>
      </c>
      <c r="Z56" s="80">
        <f>IF((SUM(Z12:Z20)+SUM(Z23:Z37)+SUM(Z40:Z46)+SUM(Z49:Z54))=0,"",(SUM(Z12:Z20)+SUM(Z23:Z37)+SUM(Z40:Z46)+SUM(Z49:Z54)))</f>
        <v>8</v>
      </c>
      <c r="AA56" s="81">
        <f>IF((SUM(V12:V20)+SUM(X12:X20)+SUM(V23:V37)+SUM(X23:X37)+SUM(V40:V46)+SUM(X40:X46)+SUM(V49:V54)+SUM(X49:X54))=0,"",(SUM(V12:V20)+SUM(X12:X20)+SUM(V23:V37)+SUM(X23:X37)+SUM(V40:V46)+SUM(X40:X46)+SUM(V49:V54)+SUM(X49:X54)))</f>
        <v>7</v>
      </c>
      <c r="AB56" s="79" t="str">
        <f>IF((SUM(AB12:AB20)+SUM(AB23:AB37)+SUM(AB40:AB46)+SUM(AB49:AB54))=0,"",(SUM(AB12:AB20)+SUM(AB23:AB37)+SUM(AB40:AB46)+SUM(AB49:AB54)))</f>
        <v/>
      </c>
      <c r="AC56" s="80" t="str">
        <f>IF((((SUM(AB12:AB20)+SUM(AB23:AB37)+SUM(AB40:AB46)+SUM(AB49:AB54))*15))=0,"",(((SUM(AB12:AB20)+SUM(AB23:AB37)+SUM(AB40:AB46)+SUM(AB49:AB54))*15)))</f>
        <v/>
      </c>
      <c r="AD56" s="80" t="str">
        <f>IF((SUM(AD12:AD20)+SUM(AD23:AD37)+SUM(AD40:AD46)+SUM(AD49:AD54))=0,"",(SUM(AD12:AD20)+SUM(AD23:AD37)+SUM(AD40:AD46)+SUM(AD49:AD54)))</f>
        <v/>
      </c>
      <c r="AE56" s="80" t="str">
        <f>IF((((SUM(AD12:AD20)+SUM(AD23:AD37)+SUM(AD40:AD46)+SUM(AD49:AD54))*15))=0,"",(((SUM(AD12:AD20)+SUM(AD23:AD37)+SUM(AD40:AD46)+SUM(AD49:AD54))*15)))</f>
        <v/>
      </c>
      <c r="AF56" s="82" t="str">
        <f>IF((SUM(AF12:AF20)+SUM(AF23:AF37)+SUM(AF40:AF46)+SUM(AF49:AF54))=0,"",(SUM(AF12:AF20)+SUM(AF23:AF37)+SUM(AF40:AF46)+SUM(AF49:AF54)))</f>
        <v/>
      </c>
      <c r="AG56" s="83" t="str">
        <f>IF((SUM(AB12:AB20)+SUM(AD12:AD20)+SUM(AB23:AB37)+SUM(AD23:AD37)+SUM(AB40:AB46)+SUM(AD40:AD46)+SUM(AB49:AB54)+SUM(AD49:AD54))=0,"",(SUM(AB12:AB20)+SUM(AD12:AD20)+SUM(AB23:AB37)+SUM(AD23:AD37)+SUM(AB40:AB46)+SUM(AD40:AD46)+SUM(AB49:AB54)+SUM(AD49:AD54)))</f>
        <v/>
      </c>
      <c r="AH56" s="79" t="str">
        <f>IF((SUM(AH12:AH20)+SUM(AH23:AH37)+SUM(AH40:AH46)+SUM(AH49:AH54))=0,"",(SUM(AH12:AH20)+SUM(AH23:AH37)+SUM(AH40:AH46)+SUM(AH49:AH54)))</f>
        <v/>
      </c>
      <c r="AI56" s="80" t="str">
        <f>IF((((SUM(AH12:AH20)+SUM(AH23:AH37)+SUM(AH40:AH46)+SUM(AH49:AH54))*15))=0,"",(((SUM(AH12:AH20)+SUM(AH23:AH37)+SUM(AH40:AH46)+SUM(AH49:AH54))*15)))</f>
        <v/>
      </c>
      <c r="AJ56" s="80" t="str">
        <f>IF((SUM(AJ12:AJ20)+SUM(AJ23:AJ37)+SUM(AJ40:AJ46)+SUM(AJ49:AJ54))=0,"",(SUM(AJ12:AJ20)+SUM(AJ23:AJ37)+SUM(AJ40:AJ46)+SUM(AJ49:AJ54)))</f>
        <v/>
      </c>
      <c r="AK56" s="80" t="str">
        <f>IF((((SUM(AJ12:AJ20)+SUM(AJ23:AJ37)+SUM(AJ40:AJ46)+SUM(AJ49:AJ54))*15))=0,"",(((SUM(AJ12:AJ20)+SUM(AJ23:AJ37)+SUM(AJ40:AJ46)+SUM(AJ49:AJ54))*15)))</f>
        <v/>
      </c>
      <c r="AL56" s="82" t="str">
        <f>IF((SUM(AL12:AL20)+SUM(AL23:AL37)+SUM(AL40:AL46)+SUM(AL49:AL54))=0,"",(SUM(AL12:AL20)+SUM(AL23:AL37)+SUM(AL40:AL46)+SUM(AL49:AL54)))</f>
        <v/>
      </c>
      <c r="AM56" s="83" t="str">
        <f>IF((SUM(AH12:AH20)+SUM(AJ12:AJ20)+SUM(AH23:AH37)+SUM(AJ23:AJ37)+SUM(AH40:AH46)+SUM(AJ40:AJ46)+SUM(AH49:AH54)+SUM(AJ49:AJ54))=0,"",(SUM(AH12:AH20)+SUM(AJ12:AJ20)+SUM(AH23:AH37)+SUM(AJ23:AJ37)+SUM(AH40:AH46)+SUM(AJ40:AJ46)+SUM(AH49:AH54)+SUM(AJ49:AJ54)))</f>
        <v/>
      </c>
      <c r="AN56" s="79" t="str">
        <f>IF((SUM(AN12:AN20)+SUM(AN23:AN37)+SUM(AN40:AN46)+SUM(AN49:AN54))=0,"",(SUM(AN12:AN20)+SUM(AN23:AN37)+SUM(AN40:AN46)+SUM(AN49:AN54)))</f>
        <v/>
      </c>
      <c r="AO56" s="80" t="str">
        <f>IF((((SUM(AN12:AN20)+SUM(AN23:AN37)+SUM(AN40:AN46)+SUM(AN49:AN54))*15))=0,"",(((SUM(AN12:AN20)+SUM(AN23:AN37)+SUM(AN40:AN46)+SUM(AN49:AN54))*15)))</f>
        <v/>
      </c>
      <c r="AP56" s="80" t="str">
        <f>IF((SUM(AP12:AP20)+SUM(AP23:AP37)+SUM(AP40:AP46)+SUM(AP49:AP54))=0,"",(SUM(AP12:AP20)+SUM(AP23:AP37)+SUM(AP40:AP46)+SUM(AP49:AP54)))</f>
        <v/>
      </c>
      <c r="AQ56" s="80" t="str">
        <f>IF((((SUM(AP12:AP20)+SUM(AP23:AP37)+SUM(AP40:AP46)+SUM(AP49:AP54))*15))=0,"",(((SUM(AP12:AP20)+SUM(AP23:AP37)+SUM(AP40:AP46)+SUM(AP49:AP54))*15)))</f>
        <v/>
      </c>
      <c r="AR56" s="82" t="str">
        <f>IF((SUM(AR12:AR20)+SUM(AR23:AR37)+SUM(AR40:AR46)+SUM(AR49:AR54))=0,"",(SUM(AR12:AR20)+SUM(AR23:AR37)+SUM(AR40:AR46)+SUM(AR49:AR54)))</f>
        <v/>
      </c>
      <c r="AS56" s="83" t="str">
        <f>IF((SUM(AN12:AN20)+SUM(AP12:AP20)+SUM(AN23:AN37)+SUM(AP23:AP37)+SUM(AN40:AN46)+SUM(AP40:AP46)+SUM(AN49:AN54)+SUM(AP49:AP54))=0,"",(SUM(AN12:AN20)+SUM(AP12:AP20)+SUM(AN23:AN37)+SUM(AP23:AP37)+SUM(AN40:AN46)+SUM(AP40:AP46)+SUM(AN49:AN54)+SUM(AP49:AP54)))</f>
        <v/>
      </c>
      <c r="AT56" s="79" t="str">
        <f>IF((SUM(AT12:AT20)+SUM(AT23:AT37)+SUM(AT40:AT46)+SUM(AT49:AT54))=0,"",(SUM(AT12:AT20)+SUM(AT23:AT37)+SUM(AT40:AT46)+SUM(AT49:AT54)))</f>
        <v/>
      </c>
      <c r="AU56" s="80" t="str">
        <f>IF((((SUM(AT12:AT20)+SUM(AT23:AT37)+SUM(AT40:AT46)+SUM(AT49:AT54))*15))=0,"",(((SUM(AT12:AT20)+SUM(AT23:AT37)+SUM(AT40:AT46)+SUM(AT49:AT54))*15)))</f>
        <v/>
      </c>
      <c r="AV56" s="80" t="str">
        <f>IF((SUM(AV12:AV20)+SUM(AV23:AV37)+SUM(AV40:AV46)+SUM(AV49:AV54))=0,"",(SUM(AV12:AV20)+SUM(AV23:AV37)+SUM(AV40:AV46)+SUM(AV49:AV54)))</f>
        <v/>
      </c>
      <c r="AW56" s="80" t="str">
        <f>IF((((SUM(AV12:AV20)+SUM(AV23:AV37)+SUM(AV40:AV46)+SUM(AV49:AV54))*15))=0,"",(((SUM(AV12:AV20)+SUM(AV23:AV37)+SUM(AV40:AV46)+SUM(AV49:AV54))*15)))</f>
        <v/>
      </c>
      <c r="AX56" s="82" t="str">
        <f>IF((SUM(AX12:AX20)+SUM(AX23:AX37)+SUM(AX40:AX46)+SUM(AX49:AX54))=0,"",(SUM(AX12:AX20)+SUM(AX23:AX37)+SUM(AX40:AX46)+SUM(AX49:AX54)))</f>
        <v/>
      </c>
      <c r="AY56" s="83" t="str">
        <f>IF((SUM(AT12:AT20)+SUM(AV12:AV20)+SUM(AT23:AT37)+SUM(AV23:AV37)+SUM(AT40:AT46)+SUM(AV40:AV46)+SUM(AT49:AT54)+SUM(AV49:AV54))=0,"",(SUM(AT12:AT20)+SUM(AV12:AV20)+SUM(AT23:AT37)+SUM(AV23:AV37)+SUM(AT40:AT46)+SUM(AV40:AV46)+SUM(AT49:AT54)+SUM(AV49:AV54)))</f>
        <v/>
      </c>
      <c r="AZ56" s="84">
        <f>IF((SUM(AZ12:AZ20)+SUM(AZ23:AZ37)+SUM(AZ40:AZ46)+SUM(AZ49:AZ54))=0,"",(SUM(AZ12:AZ20)+SUM(AZ23:AZ37)+SUM(AZ40:AZ46)+SUM(AZ49:AZ54)))</f>
        <v>54</v>
      </c>
      <c r="BA56" s="80">
        <f>IF((((SUM(AZ12:AZ20)+SUM(AZ23:AZ37)+SUM(AZ40:AZ46)+SUM(AZ49:AZ54))*15))=0,"",(((SUM(AZ12:AZ20)+SUM(AZ23:AZ37)+SUM(AZ40:AZ46)+SUM(AZ49:AZ54))*15)))</f>
        <v>810</v>
      </c>
      <c r="BB56" s="80">
        <f>IF((SUM(BB12:BB20)+SUM(BB23:BB37)+SUM(BB40:BB46)+SUM(BB49:BB54))=0,"",(SUM(BB12:BB20)+SUM(BB23:BB37)+SUM(BB40:BB46)+SUM(BB49:BB54)))</f>
        <v>33</v>
      </c>
      <c r="BC56" s="80">
        <f>IF((((SUM(BB12:BB20)+SUM(BB23:BB37)+SUM(BB40:BB46)+SUM(BB49:BB54))*15))=0,"",(((SUM(BB12:BB20)+SUM(BB23:BB37)+SUM(BB40:BB46)+SUM(BB49:BB54))*15)))</f>
        <v>495</v>
      </c>
      <c r="BD56" s="85">
        <f>IF((SUM(BD12:BD20)+SUM(BD23:BD37)+SUM(BD40:BD46)+SUM(BD49:BD54))=0,"",(SUM(BD12:BD20)+SUM(BD23:BD37)+SUM(BD40:BD46)+SUM(BD49:BD54)))</f>
        <v>92</v>
      </c>
      <c r="BE56" s="86">
        <f>IF((SUM(AZ12:AZ20)+SUM(BB12:BB20)+SUM(AZ23:AZ37)+SUM(BB23:BB37)+SUM(AZ40:AZ46)+SUM(BB40:BB46)+SUM(AZ49:AZ54)+SUM(BB49:BB54))=0,"",(SUM(AZ12:AZ20)+SUM(BB12:BB20)+SUM(AZ23:AZ37)+SUM(BB23:BB37)+SUM(AZ40:AZ46)+SUM(BB40:BB46)+SUM(AZ49:AZ54)+SUM(BB49:BB54)))</f>
        <v>87</v>
      </c>
      <c r="BF56" s="434"/>
      <c r="BG56" s="87"/>
    </row>
    <row r="57" spans="1:60" s="93" customFormat="1" ht="16.149999999999999" hidden="1" customHeight="1" thickBot="1" x14ac:dyDescent="0.25">
      <c r="A57" s="741" t="s">
        <v>146</v>
      </c>
      <c r="B57" s="742"/>
      <c r="C57" s="743"/>
      <c r="D57" s="88">
        <f>SUM(D56)</f>
        <v>16</v>
      </c>
      <c r="E57" s="89">
        <f t="shared" ref="E57:BE57" si="84">SUM(E56)</f>
        <v>212</v>
      </c>
      <c r="F57" s="89">
        <f t="shared" si="84"/>
        <v>21</v>
      </c>
      <c r="G57" s="89">
        <f t="shared" si="84"/>
        <v>262</v>
      </c>
      <c r="H57" s="89">
        <f t="shared" si="84"/>
        <v>30</v>
      </c>
      <c r="I57" s="90">
        <f t="shared" si="84"/>
        <v>37</v>
      </c>
      <c r="J57" s="91">
        <f t="shared" si="84"/>
        <v>20</v>
      </c>
      <c r="K57" s="89">
        <f t="shared" si="84"/>
        <v>300</v>
      </c>
      <c r="L57" s="89">
        <f t="shared" si="84"/>
        <v>4</v>
      </c>
      <c r="M57" s="89">
        <f t="shared" si="84"/>
        <v>60</v>
      </c>
      <c r="N57" s="89">
        <f t="shared" si="84"/>
        <v>30</v>
      </c>
      <c r="O57" s="90">
        <f t="shared" si="84"/>
        <v>24</v>
      </c>
      <c r="P57" s="91">
        <f t="shared" si="84"/>
        <v>13</v>
      </c>
      <c r="Q57" s="89">
        <f t="shared" si="84"/>
        <v>195</v>
      </c>
      <c r="R57" s="89">
        <f t="shared" si="84"/>
        <v>6</v>
      </c>
      <c r="S57" s="89">
        <f t="shared" si="84"/>
        <v>90</v>
      </c>
      <c r="T57" s="89">
        <f t="shared" si="84"/>
        <v>24</v>
      </c>
      <c r="U57" s="90">
        <f t="shared" si="84"/>
        <v>19</v>
      </c>
      <c r="V57" s="91">
        <f t="shared" si="84"/>
        <v>5</v>
      </c>
      <c r="W57" s="89">
        <f t="shared" si="84"/>
        <v>75</v>
      </c>
      <c r="X57" s="89">
        <f t="shared" si="84"/>
        <v>2</v>
      </c>
      <c r="Y57" s="89">
        <f t="shared" si="84"/>
        <v>30</v>
      </c>
      <c r="Z57" s="89">
        <f t="shared" si="84"/>
        <v>8</v>
      </c>
      <c r="AA57" s="90">
        <f t="shared" si="84"/>
        <v>7</v>
      </c>
      <c r="AB57" s="91">
        <f t="shared" si="84"/>
        <v>0</v>
      </c>
      <c r="AC57" s="89">
        <f t="shared" si="84"/>
        <v>0</v>
      </c>
      <c r="AD57" s="89">
        <f t="shared" si="84"/>
        <v>0</v>
      </c>
      <c r="AE57" s="89">
        <f t="shared" si="84"/>
        <v>0</v>
      </c>
      <c r="AF57" s="89">
        <f t="shared" si="84"/>
        <v>0</v>
      </c>
      <c r="AG57" s="89">
        <f t="shared" si="84"/>
        <v>0</v>
      </c>
      <c r="AH57" s="89">
        <f t="shared" si="84"/>
        <v>0</v>
      </c>
      <c r="AI57" s="89">
        <f t="shared" si="84"/>
        <v>0</v>
      </c>
      <c r="AJ57" s="89">
        <f t="shared" si="84"/>
        <v>0</v>
      </c>
      <c r="AK57" s="89">
        <f t="shared" si="84"/>
        <v>0</v>
      </c>
      <c r="AL57" s="89">
        <f t="shared" si="84"/>
        <v>0</v>
      </c>
      <c r="AM57" s="89">
        <f t="shared" si="84"/>
        <v>0</v>
      </c>
      <c r="AN57" s="89">
        <f t="shared" si="84"/>
        <v>0</v>
      </c>
      <c r="AO57" s="89">
        <f t="shared" si="84"/>
        <v>0</v>
      </c>
      <c r="AP57" s="89">
        <f t="shared" si="84"/>
        <v>0</v>
      </c>
      <c r="AQ57" s="89">
        <f t="shared" si="84"/>
        <v>0</v>
      </c>
      <c r="AR57" s="89">
        <f t="shared" si="84"/>
        <v>0</v>
      </c>
      <c r="AS57" s="89">
        <f t="shared" si="84"/>
        <v>0</v>
      </c>
      <c r="AT57" s="89">
        <f t="shared" si="84"/>
        <v>0</v>
      </c>
      <c r="AU57" s="89">
        <f t="shared" si="84"/>
        <v>0</v>
      </c>
      <c r="AV57" s="89">
        <f t="shared" si="84"/>
        <v>0</v>
      </c>
      <c r="AW57" s="89">
        <f t="shared" si="84"/>
        <v>0</v>
      </c>
      <c r="AX57" s="89">
        <f t="shared" si="84"/>
        <v>0</v>
      </c>
      <c r="AY57" s="89">
        <f t="shared" si="84"/>
        <v>0</v>
      </c>
      <c r="AZ57" s="89">
        <f t="shared" si="84"/>
        <v>54</v>
      </c>
      <c r="BA57" s="89">
        <f t="shared" si="84"/>
        <v>810</v>
      </c>
      <c r="BB57" s="89">
        <f t="shared" si="84"/>
        <v>33</v>
      </c>
      <c r="BC57" s="89">
        <f t="shared" si="84"/>
        <v>495</v>
      </c>
      <c r="BD57" s="89">
        <f t="shared" si="84"/>
        <v>92</v>
      </c>
      <c r="BE57" s="92">
        <f t="shared" si="84"/>
        <v>87</v>
      </c>
      <c r="BF57" s="428"/>
      <c r="BG57" s="24"/>
    </row>
    <row r="58" spans="1:60" s="262" customFormat="1" ht="16.149999999999999" customHeight="1" x14ac:dyDescent="0.2">
      <c r="A58" s="256" t="s">
        <v>11</v>
      </c>
      <c r="B58" s="257"/>
      <c r="C58" s="258" t="s">
        <v>147</v>
      </c>
      <c r="D58" s="94"/>
      <c r="E58" s="95"/>
      <c r="F58" s="96"/>
      <c r="G58" s="95"/>
      <c r="H58" s="96"/>
      <c r="I58" s="97"/>
      <c r="J58" s="96"/>
      <c r="K58" s="95"/>
      <c r="L58" s="96"/>
      <c r="M58" s="95"/>
      <c r="N58" s="96"/>
      <c r="O58" s="97"/>
      <c r="P58" s="96"/>
      <c r="Q58" s="95"/>
      <c r="R58" s="96"/>
      <c r="S58" s="95"/>
      <c r="T58" s="96"/>
      <c r="U58" s="97"/>
      <c r="V58" s="96"/>
      <c r="W58" s="95"/>
      <c r="X58" s="96"/>
      <c r="Y58" s="95"/>
      <c r="Z58" s="96"/>
      <c r="AA58" s="97"/>
      <c r="AB58" s="96"/>
      <c r="AC58" s="95"/>
      <c r="AD58" s="96"/>
      <c r="AE58" s="95"/>
      <c r="AF58" s="96"/>
      <c r="AG58" s="97"/>
      <c r="AH58" s="96"/>
      <c r="AI58" s="95"/>
      <c r="AJ58" s="96"/>
      <c r="AK58" s="95"/>
      <c r="AL58" s="96"/>
      <c r="AM58" s="97"/>
      <c r="AN58" s="96"/>
      <c r="AO58" s="95"/>
      <c r="AP58" s="96"/>
      <c r="AQ58" s="95"/>
      <c r="AR58" s="96"/>
      <c r="AS58" s="97"/>
      <c r="AT58" s="96"/>
      <c r="AU58" s="95"/>
      <c r="AV58" s="96"/>
      <c r="AW58" s="95"/>
      <c r="AX58" s="96"/>
      <c r="AY58" s="97"/>
      <c r="AZ58" s="98"/>
      <c r="BA58" s="96"/>
      <c r="BB58" s="96"/>
      <c r="BC58" s="96"/>
      <c r="BD58" s="96"/>
      <c r="BE58" s="99"/>
      <c r="BF58" s="425"/>
      <c r="BG58" s="3"/>
    </row>
    <row r="59" spans="1:60" s="262" customFormat="1" ht="16.149999999999999" customHeight="1" x14ac:dyDescent="0.2">
      <c r="A59" s="298" t="s">
        <v>148</v>
      </c>
      <c r="B59" s="299"/>
      <c r="C59" s="300" t="s">
        <v>149</v>
      </c>
      <c r="D59" s="713"/>
      <c r="E59" s="714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4"/>
      <c r="U59" s="714"/>
      <c r="V59" s="714"/>
      <c r="W59" s="714"/>
      <c r="X59" s="714"/>
      <c r="Y59" s="714"/>
      <c r="Z59" s="714"/>
      <c r="AA59" s="714"/>
      <c r="AB59" s="714"/>
      <c r="AC59" s="714"/>
      <c r="AD59" s="714"/>
      <c r="AE59" s="714"/>
      <c r="AF59" s="714"/>
      <c r="AG59" s="714"/>
      <c r="AH59" s="669"/>
      <c r="AI59" s="669"/>
      <c r="AJ59" s="669"/>
      <c r="AK59" s="669"/>
      <c r="AL59" s="669"/>
      <c r="AM59" s="669"/>
      <c r="AN59" s="669"/>
      <c r="AO59" s="669"/>
      <c r="AP59" s="669"/>
      <c r="AQ59" s="669"/>
      <c r="AR59" s="669"/>
      <c r="AS59" s="669"/>
      <c r="AT59" s="669"/>
      <c r="AU59" s="669"/>
      <c r="AV59" s="669"/>
      <c r="AW59" s="669"/>
      <c r="AX59" s="669"/>
      <c r="AY59" s="669"/>
      <c r="AZ59" s="585"/>
      <c r="BA59" s="580"/>
      <c r="BB59" s="580"/>
      <c r="BC59" s="580"/>
      <c r="BD59" s="580"/>
      <c r="BE59" s="581"/>
      <c r="BF59" s="425"/>
      <c r="BG59" s="3"/>
    </row>
    <row r="60" spans="1:60" s="69" customFormat="1" ht="16.149999999999999" customHeight="1" x14ac:dyDescent="0.2">
      <c r="A60" s="41" t="s">
        <v>366</v>
      </c>
      <c r="B60" s="58" t="s">
        <v>29</v>
      </c>
      <c r="C60" s="70" t="s">
        <v>150</v>
      </c>
      <c r="D60" s="60"/>
      <c r="E60" s="63" t="str">
        <f t="shared" ref="E60:E73" si="85">IF(D60*15=0,"",D60*15)</f>
        <v/>
      </c>
      <c r="F60" s="62"/>
      <c r="G60" s="63" t="str">
        <f t="shared" ref="G60:G73" si="86">IF(F60*15=0,"",F60*15)</f>
        <v/>
      </c>
      <c r="H60" s="62"/>
      <c r="I60" s="64"/>
      <c r="J60" s="65"/>
      <c r="K60" s="63" t="str">
        <f>IF(J60*15=0,"",J60*15)</f>
        <v/>
      </c>
      <c r="L60" s="62"/>
      <c r="M60" s="63" t="str">
        <f>IF(L60*15=0,"",L60*15)</f>
        <v/>
      </c>
      <c r="N60" s="62"/>
      <c r="O60" s="64"/>
      <c r="P60" s="65">
        <v>2</v>
      </c>
      <c r="Q60" s="63">
        <f>IF(P60*15=0,"",P60*15)</f>
        <v>30</v>
      </c>
      <c r="R60" s="62"/>
      <c r="S60" s="63" t="str">
        <f t="shared" ref="S60:S73" si="87">IF(R60*15=0,"",R60*15)</f>
        <v/>
      </c>
      <c r="T60" s="62">
        <v>2</v>
      </c>
      <c r="U60" s="64" t="s">
        <v>29</v>
      </c>
      <c r="V60" s="65"/>
      <c r="W60" s="63" t="str">
        <f t="shared" ref="W60:W73" si="88">IF(V60*15=0,"",V60*15)</f>
        <v/>
      </c>
      <c r="X60" s="62"/>
      <c r="Y60" s="63" t="str">
        <f t="shared" ref="Y60:Y73" si="89">IF(X60*15=0,"",X60*15)</f>
        <v/>
      </c>
      <c r="Z60" s="62"/>
      <c r="AA60" s="64"/>
      <c r="AB60" s="65"/>
      <c r="AC60" s="63" t="str">
        <f t="shared" ref="AC60:AC68" si="90">IF(AB60*15=0,"",AB60*15)</f>
        <v/>
      </c>
      <c r="AD60" s="62"/>
      <c r="AE60" s="63" t="str">
        <f t="shared" ref="AE60:AE68" si="91">IF(AD60*15=0,"",AD60*15)</f>
        <v/>
      </c>
      <c r="AF60" s="62"/>
      <c r="AG60" s="66"/>
      <c r="AH60" s="65"/>
      <c r="AI60" s="63" t="str">
        <f t="shared" ref="AI60:AI73" si="92">IF(AH60*15=0,"",AH60*15)</f>
        <v/>
      </c>
      <c r="AJ60" s="62"/>
      <c r="AK60" s="63" t="str">
        <f t="shared" ref="AK60:AK65" si="93">IF(AJ60*15=0,"",AJ60*15)</f>
        <v/>
      </c>
      <c r="AL60" s="62"/>
      <c r="AM60" s="66"/>
      <c r="AN60" s="65"/>
      <c r="AO60" s="63" t="str">
        <f t="shared" ref="AO60:AO65" si="94">IF(AN60*15=0,"",AN60*15)</f>
        <v/>
      </c>
      <c r="AP60" s="62"/>
      <c r="AQ60" s="63" t="str">
        <f t="shared" ref="AQ60:AQ65" si="95">IF(AP60*15=0,"",AP60*15)</f>
        <v/>
      </c>
      <c r="AR60" s="62"/>
      <c r="AS60" s="66"/>
      <c r="AT60" s="65"/>
      <c r="AU60" s="63" t="str">
        <f t="shared" ref="AU60:AU65" si="96">IF(AT60*15=0,"",AT60*15)</f>
        <v/>
      </c>
      <c r="AV60" s="62"/>
      <c r="AW60" s="63" t="str">
        <f t="shared" ref="AW60:AW65" si="97">IF(AV60*15=0,"",AV60*15)</f>
        <v/>
      </c>
      <c r="AX60" s="62"/>
      <c r="AY60" s="66"/>
      <c r="AZ60" s="67">
        <f t="shared" ref="AZ60:AZ73" si="98">IF(D60+J60+P60+V60+AB60+AH60+AN60+AT60=0,"",D60+J60+P60+V60+AB60+AH60+AN60+AT60)</f>
        <v>2</v>
      </c>
      <c r="BA60" s="63">
        <f t="shared" ref="BA60:BA73" si="99">IF((D60+J60+P60+V60+AB60+AH60+AN60+AT60)*15=0,"",(D60+J60+P60+V60+AB60+AH60+AN60+AT60)*15)</f>
        <v>30</v>
      </c>
      <c r="BB60" s="100" t="str">
        <f t="shared" ref="BB60:BB73" si="100">IF(F60+L60+R60+X60+AD60+AJ60+AP60+AV60=0,"",F60+L60+R60+X60+AD60+AJ60+AP60+AV60)</f>
        <v/>
      </c>
      <c r="BC60" s="63" t="str">
        <f t="shared" ref="BC60:BC73" si="101">IF((F60+L60+R60+X60+AD60+AJ60+AP60+AV60)*15=0,"",(F60+L60+R60+X60+AD60+AJ60+AP60+AV60)*15)</f>
        <v/>
      </c>
      <c r="BD60" s="100">
        <f t="shared" ref="BD60:BD73" si="102">IF(H60+N60+T60+Z60+AF60+AL60+AR60+AX60=0,"",H60+N60+T60+Z60+AF60+AL60+AR60+AX60)</f>
        <v>2</v>
      </c>
      <c r="BE60" s="68">
        <f t="shared" ref="BE60:BE73" si="103">IF((D60+J60+P60+V60+AB60+F60+L60+R60+X60+AD60+AH60+AN60+AT60+AF60+AP60+AV60)=0,"",(D60+J60+P60+V60+AB60+F60+L60+R60+X60+AD60+AH60+AN60+AT60+AJ60+AP60+AV60))</f>
        <v>2</v>
      </c>
      <c r="BF60" s="432" t="s">
        <v>151</v>
      </c>
      <c r="BG60" s="57" t="s">
        <v>151</v>
      </c>
    </row>
    <row r="61" spans="1:60" s="69" customFormat="1" ht="16.149999999999999" customHeight="1" x14ac:dyDescent="0.2">
      <c r="A61" s="41" t="s">
        <v>348</v>
      </c>
      <c r="B61" s="58" t="s">
        <v>29</v>
      </c>
      <c r="C61" s="70" t="s">
        <v>152</v>
      </c>
      <c r="D61" s="60"/>
      <c r="E61" s="63" t="str">
        <f>IF(D61*15=0,"",D61*15)</f>
        <v/>
      </c>
      <c r="F61" s="62"/>
      <c r="G61" s="63" t="str">
        <f>IF(F61*15=0,"",F61*15)</f>
        <v/>
      </c>
      <c r="H61" s="62"/>
      <c r="I61" s="64"/>
      <c r="J61" s="65"/>
      <c r="K61" s="63" t="str">
        <f>IF(J61*15=0,"",J61*15)</f>
        <v/>
      </c>
      <c r="L61" s="62"/>
      <c r="M61" s="63" t="str">
        <f>IF(L61*15=0,"",L61*15)</f>
        <v/>
      </c>
      <c r="N61" s="62"/>
      <c r="O61" s="64"/>
      <c r="P61" s="65">
        <v>1</v>
      </c>
      <c r="Q61" s="63">
        <f>IF(P61*15=0,"",P61*15)</f>
        <v>15</v>
      </c>
      <c r="R61" s="62"/>
      <c r="S61" s="63" t="str">
        <f>IF(R61*15=0,"",R61*15)</f>
        <v/>
      </c>
      <c r="T61" s="62">
        <v>2</v>
      </c>
      <c r="U61" s="64" t="s">
        <v>31</v>
      </c>
      <c r="V61" s="65"/>
      <c r="W61" s="63" t="str">
        <f>IF(V61*15=0,"",V61*15)</f>
        <v/>
      </c>
      <c r="X61" s="62"/>
      <c r="Y61" s="63" t="str">
        <f>IF(X61*15=0,"",X61*15)</f>
        <v/>
      </c>
      <c r="Z61" s="62"/>
      <c r="AA61" s="64"/>
      <c r="AB61" s="65"/>
      <c r="AC61" s="63" t="str">
        <f>IF(AB61*15=0,"",AB61*15)</f>
        <v/>
      </c>
      <c r="AD61" s="62"/>
      <c r="AE61" s="63" t="str">
        <f>IF(AD61*15=0,"",AD61*15)</f>
        <v/>
      </c>
      <c r="AF61" s="62"/>
      <c r="AG61" s="66"/>
      <c r="AH61" s="65"/>
      <c r="AI61" s="63" t="str">
        <f>IF(AH61*15=0,"",AH61*15)</f>
        <v/>
      </c>
      <c r="AJ61" s="62"/>
      <c r="AK61" s="63" t="str">
        <f>IF(AJ61*15=0,"",AJ61*15)</f>
        <v/>
      </c>
      <c r="AL61" s="62"/>
      <c r="AM61" s="66"/>
      <c r="AN61" s="65"/>
      <c r="AO61" s="63" t="str">
        <f>IF(AN61*15=0,"",AN61*15)</f>
        <v/>
      </c>
      <c r="AP61" s="62"/>
      <c r="AQ61" s="63" t="str">
        <f>IF(AP61*15=0,"",AP61*15)</f>
        <v/>
      </c>
      <c r="AR61" s="62"/>
      <c r="AS61" s="66"/>
      <c r="AT61" s="65"/>
      <c r="AU61" s="63" t="str">
        <f>IF(AT61*15=0,"",AT61*15)</f>
        <v/>
      </c>
      <c r="AV61" s="62"/>
      <c r="AW61" s="63" t="str">
        <f>IF(AV61*15=0,"",AV61*15)</f>
        <v/>
      </c>
      <c r="AX61" s="62"/>
      <c r="AY61" s="66"/>
      <c r="AZ61" s="67">
        <f t="shared" si="98"/>
        <v>1</v>
      </c>
      <c r="BA61" s="63">
        <f t="shared" si="99"/>
        <v>15</v>
      </c>
      <c r="BB61" s="100" t="str">
        <f>IF(F61+L61+R61+X61+AD61+AJ61+AP61+AV61=0,"",F61+L61+R61+X61+AD61+AJ61+AP61+AV61)</f>
        <v/>
      </c>
      <c r="BC61" s="63" t="str">
        <f>IF((F61+L61+R61+X61+AD61+AJ61+AP61+AV61)*15=0,"",(F61+L61+R61+X61+AD61+AJ61+AP61+AV61)*15)</f>
        <v/>
      </c>
      <c r="BD61" s="100">
        <f t="shared" si="102"/>
        <v>2</v>
      </c>
      <c r="BE61" s="68">
        <f>IF((D61+J61+P61+V61+AB61+F61+L61+R61+X61+AD61+AH61+AN61+AT61+AF61+AP61+AV61)=0,"",(D61+J61+P61+V61+AB61+F61+L61+R61+X61+AD61+AH61+AN61+AT61+AJ61+AP61+AV61))</f>
        <v>1</v>
      </c>
      <c r="BF61" s="432" t="s">
        <v>153</v>
      </c>
      <c r="BG61" s="57" t="s">
        <v>153</v>
      </c>
    </row>
    <row r="62" spans="1:60" s="69" customFormat="1" ht="16.149999999999999" customHeight="1" x14ac:dyDescent="0.2">
      <c r="A62" s="41" t="s">
        <v>349</v>
      </c>
      <c r="B62" s="58" t="s">
        <v>29</v>
      </c>
      <c r="C62" s="108" t="s">
        <v>154</v>
      </c>
      <c r="D62" s="60"/>
      <c r="E62" s="63" t="str">
        <f>IF(D62*15=0,"",D62*15)</f>
        <v/>
      </c>
      <c r="F62" s="62"/>
      <c r="G62" s="63" t="str">
        <f>IF(F62*15=0,"",F62*15)</f>
        <v/>
      </c>
      <c r="H62" s="62"/>
      <c r="I62" s="64"/>
      <c r="J62" s="65"/>
      <c r="K62" s="63" t="str">
        <f>IF(J62*15=0,"",J62*15)</f>
        <v/>
      </c>
      <c r="L62" s="62"/>
      <c r="M62" s="63" t="str">
        <f>IF(L62*15=0,"",L62*15)</f>
        <v/>
      </c>
      <c r="N62" s="62"/>
      <c r="O62" s="64"/>
      <c r="P62" s="65">
        <v>2</v>
      </c>
      <c r="Q62" s="63">
        <f>IF(P62*15=0,"",P62*15)</f>
        <v>30</v>
      </c>
      <c r="R62" s="62"/>
      <c r="S62" s="63" t="str">
        <f>IF(R62*15=0,"",R62*15)</f>
        <v/>
      </c>
      <c r="T62" s="62">
        <v>2</v>
      </c>
      <c r="U62" s="64" t="s">
        <v>155</v>
      </c>
      <c r="V62" s="65"/>
      <c r="W62" s="63" t="str">
        <f>IF(V62*15=0,"",V62*15)</f>
        <v/>
      </c>
      <c r="X62" s="62"/>
      <c r="Y62" s="63" t="str">
        <f>IF(X62*15=0,"",X62*15)</f>
        <v/>
      </c>
      <c r="Z62" s="62"/>
      <c r="AA62" s="64"/>
      <c r="AB62" s="65"/>
      <c r="AC62" s="63" t="str">
        <f>IF(AB62*15=0,"",AB62*15)</f>
        <v/>
      </c>
      <c r="AD62" s="62"/>
      <c r="AE62" s="63" t="str">
        <f>IF(AD62*15=0,"",AD62*15)</f>
        <v/>
      </c>
      <c r="AF62" s="62"/>
      <c r="AG62" s="66"/>
      <c r="AH62" s="65"/>
      <c r="AI62" s="63" t="str">
        <f>IF(AH62*15=0,"",AH62*15)</f>
        <v/>
      </c>
      <c r="AJ62" s="62"/>
      <c r="AK62" s="63" t="str">
        <f>IF(AJ62*15=0,"",AJ62*15)</f>
        <v/>
      </c>
      <c r="AL62" s="62"/>
      <c r="AM62" s="66"/>
      <c r="AN62" s="65"/>
      <c r="AO62" s="63" t="str">
        <f>IF(AN62*15=0,"",AN62*15)</f>
        <v/>
      </c>
      <c r="AP62" s="62"/>
      <c r="AQ62" s="63" t="str">
        <f>IF(AP62*15=0,"",AP62*15)</f>
        <v/>
      </c>
      <c r="AR62" s="62"/>
      <c r="AS62" s="66"/>
      <c r="AT62" s="65"/>
      <c r="AU62" s="63" t="str">
        <f>IF(AT62*15=0,"",AT62*15)</f>
        <v/>
      </c>
      <c r="AV62" s="62"/>
      <c r="AW62" s="63" t="str">
        <f>IF(AV62*15=0,"",AV62*15)</f>
        <v/>
      </c>
      <c r="AX62" s="62"/>
      <c r="AY62" s="66"/>
      <c r="AZ62" s="67">
        <f t="shared" si="98"/>
        <v>2</v>
      </c>
      <c r="BA62" s="63">
        <f t="shared" si="99"/>
        <v>30</v>
      </c>
      <c r="BB62" s="100" t="str">
        <f>IF(F62+L62+R62+X62+AD62+AJ62+AP62+AV62=0,"",F62+L62+R62+X62+AD62+AJ62+AP62+AV62)</f>
        <v/>
      </c>
      <c r="BC62" s="63" t="str">
        <f>IF((F62+L62+R62+X62+AD62+AJ62+AP62+AV62)*15=0,"",(F62+L62+R62+X62+AD62+AJ62+AP62+AV62)*15)</f>
        <v/>
      </c>
      <c r="BD62" s="100">
        <f t="shared" si="102"/>
        <v>2</v>
      </c>
      <c r="BE62" s="68">
        <f>IF((D62+J62+P62+V62+AB62+F62+L62+R62+X62+AD62+AH62+AN62+AT62+AF62+AP62+AV62)=0,"",(D62+J62+P62+V62+AB62+F62+L62+R62+X62+AD62+AH62+AN62+AT62+AJ62+AP62+AV62))</f>
        <v>2</v>
      </c>
      <c r="BF62" s="430" t="s">
        <v>156</v>
      </c>
      <c r="BG62" s="57" t="s">
        <v>157</v>
      </c>
    </row>
    <row r="63" spans="1:60" s="69" customFormat="1" ht="16.149999999999999" customHeight="1" x14ac:dyDescent="0.2">
      <c r="A63" s="41" t="s">
        <v>350</v>
      </c>
      <c r="B63" s="58" t="s">
        <v>29</v>
      </c>
      <c r="C63" s="70" t="s">
        <v>158</v>
      </c>
      <c r="D63" s="60"/>
      <c r="E63" s="63" t="str">
        <f>IF(D63*15=0,"",D63*15)</f>
        <v/>
      </c>
      <c r="F63" s="62"/>
      <c r="G63" s="63" t="str">
        <f>IF(F63*15=0,"",F63*15)</f>
        <v/>
      </c>
      <c r="H63" s="62"/>
      <c r="I63" s="64"/>
      <c r="J63" s="65"/>
      <c r="K63" s="63" t="str">
        <f>IF(J63*15=0,"",J63*15)</f>
        <v/>
      </c>
      <c r="L63" s="62"/>
      <c r="M63" s="63" t="str">
        <f>IF(L63*15=0,"",L63*15)</f>
        <v/>
      </c>
      <c r="N63" s="62"/>
      <c r="O63" s="64"/>
      <c r="P63" s="65"/>
      <c r="Q63" s="63" t="str">
        <f t="shared" ref="Q63:Q73" si="104">IF(P63*15=0,"",P63*15)</f>
        <v/>
      </c>
      <c r="R63" s="62"/>
      <c r="S63" s="63" t="str">
        <f>IF(R63*15=0,"",R63*15)</f>
        <v/>
      </c>
      <c r="T63" s="62"/>
      <c r="U63" s="64"/>
      <c r="V63" s="65">
        <v>2</v>
      </c>
      <c r="W63" s="63">
        <f>IF(V63*15=0,"",V63*15)</f>
        <v>30</v>
      </c>
      <c r="X63" s="62">
        <v>1</v>
      </c>
      <c r="Y63" s="63">
        <f>IF(X63*15=0,"",X63*15)</f>
        <v>15</v>
      </c>
      <c r="Z63" s="62">
        <v>3</v>
      </c>
      <c r="AA63" s="64" t="s">
        <v>159</v>
      </c>
      <c r="AB63" s="65"/>
      <c r="AC63" s="63" t="str">
        <f>IF(AB63*15=0,"",AB63*15)</f>
        <v/>
      </c>
      <c r="AD63" s="62"/>
      <c r="AE63" s="63" t="str">
        <f>IF(AD63*15=0,"",AD63*15)</f>
        <v/>
      </c>
      <c r="AF63" s="62"/>
      <c r="AG63" s="66"/>
      <c r="AH63" s="65"/>
      <c r="AI63" s="63" t="str">
        <f>IF(AH63*15=0,"",AH63*15)</f>
        <v/>
      </c>
      <c r="AJ63" s="62"/>
      <c r="AK63" s="63" t="str">
        <f>IF(AJ63*15=0,"",AJ63*15)</f>
        <v/>
      </c>
      <c r="AL63" s="62"/>
      <c r="AM63" s="66"/>
      <c r="AN63" s="65"/>
      <c r="AO63" s="63" t="str">
        <f>IF(AN63*15=0,"",AN63*15)</f>
        <v/>
      </c>
      <c r="AP63" s="62"/>
      <c r="AQ63" s="63" t="str">
        <f>IF(AP63*15=0,"",AP63*15)</f>
        <v/>
      </c>
      <c r="AR63" s="62"/>
      <c r="AS63" s="66"/>
      <c r="AT63" s="65"/>
      <c r="AU63" s="63" t="str">
        <f>IF(AT63*15=0,"",AT63*15)</f>
        <v/>
      </c>
      <c r="AV63" s="62"/>
      <c r="AW63" s="63" t="str">
        <f>IF(AV63*15=0,"",AV63*15)</f>
        <v/>
      </c>
      <c r="AX63" s="62"/>
      <c r="AY63" s="66"/>
      <c r="AZ63" s="67">
        <f t="shared" si="98"/>
        <v>2</v>
      </c>
      <c r="BA63" s="63">
        <f t="shared" si="99"/>
        <v>30</v>
      </c>
      <c r="BB63" s="100">
        <f>IF(F63+L63+R63+X63+AD63+AJ63+AP63+AV63=0,"",F63+L63+R63+X63+AD63+AJ63+AP63+AV63)</f>
        <v>1</v>
      </c>
      <c r="BC63" s="63">
        <f>IF((F63+L63+R63+X63+AD63+AJ63+AP63+AV63)*15=0,"",(F63+L63+R63+X63+AD63+AJ63+AP63+AV63)*15)</f>
        <v>15</v>
      </c>
      <c r="BD63" s="100">
        <f t="shared" si="102"/>
        <v>3</v>
      </c>
      <c r="BE63" s="68">
        <f>IF((D63+J63+P63+V63+AB63+F63+L63+R63+X63+AD63+AH63+AN63+AT63+AF63+AP63+AV63)=0,"",(D63+J63+P63+V63+AB63+F63+L63+R63+X63+AD63+AH63+AN63+AT63+AJ63+AP63+AV63))</f>
        <v>3</v>
      </c>
      <c r="BF63" s="432" t="s">
        <v>153</v>
      </c>
      <c r="BG63" s="57" t="s">
        <v>153</v>
      </c>
    </row>
    <row r="64" spans="1:60" s="69" customFormat="1" ht="16.149999999999999" customHeight="1" x14ac:dyDescent="0.2">
      <c r="A64" s="41" t="s">
        <v>353</v>
      </c>
      <c r="B64" s="58" t="s">
        <v>29</v>
      </c>
      <c r="C64" s="70" t="s">
        <v>160</v>
      </c>
      <c r="D64" s="60"/>
      <c r="E64" s="63" t="str">
        <f t="shared" si="85"/>
        <v/>
      </c>
      <c r="F64" s="62"/>
      <c r="G64" s="63" t="str">
        <f t="shared" si="86"/>
        <v/>
      </c>
      <c r="H64" s="62"/>
      <c r="I64" s="64"/>
      <c r="J64" s="65"/>
      <c r="K64" s="63"/>
      <c r="L64" s="62"/>
      <c r="M64" s="63"/>
      <c r="N64" s="62"/>
      <c r="O64" s="64"/>
      <c r="P64" s="65"/>
      <c r="Q64" s="63" t="str">
        <f t="shared" si="104"/>
        <v/>
      </c>
      <c r="R64" s="62"/>
      <c r="S64" s="63" t="str">
        <f t="shared" si="87"/>
        <v/>
      </c>
      <c r="T64" s="62"/>
      <c r="U64" s="64"/>
      <c r="V64" s="35">
        <v>2</v>
      </c>
      <c r="W64" s="63">
        <f t="shared" si="88"/>
        <v>30</v>
      </c>
      <c r="X64" s="62">
        <v>1</v>
      </c>
      <c r="Y64" s="63">
        <f t="shared" si="89"/>
        <v>15</v>
      </c>
      <c r="Z64" s="62">
        <v>4</v>
      </c>
      <c r="AA64" s="64" t="s">
        <v>29</v>
      </c>
      <c r="AB64" s="65"/>
      <c r="AC64" s="63" t="str">
        <f t="shared" si="90"/>
        <v/>
      </c>
      <c r="AD64" s="62"/>
      <c r="AE64" s="63" t="str">
        <f t="shared" si="91"/>
        <v/>
      </c>
      <c r="AF64" s="62"/>
      <c r="AG64" s="66"/>
      <c r="AH64" s="65"/>
      <c r="AI64" s="63" t="str">
        <f t="shared" si="92"/>
        <v/>
      </c>
      <c r="AJ64" s="62"/>
      <c r="AK64" s="63" t="str">
        <f t="shared" si="93"/>
        <v/>
      </c>
      <c r="AL64" s="62"/>
      <c r="AM64" s="66"/>
      <c r="AN64" s="65"/>
      <c r="AO64" s="63" t="str">
        <f t="shared" si="94"/>
        <v/>
      </c>
      <c r="AP64" s="62"/>
      <c r="AQ64" s="63" t="str">
        <f t="shared" si="95"/>
        <v/>
      </c>
      <c r="AR64" s="62"/>
      <c r="AS64" s="66"/>
      <c r="AT64" s="65"/>
      <c r="AU64" s="63" t="str">
        <f t="shared" si="96"/>
        <v/>
      </c>
      <c r="AV64" s="62"/>
      <c r="AW64" s="63" t="str">
        <f t="shared" si="97"/>
        <v/>
      </c>
      <c r="AX64" s="62"/>
      <c r="AY64" s="66"/>
      <c r="AZ64" s="67">
        <f>IF(D64+J64+P64+V64+AB64+AH64+AN64+AT64=0,"",D64+J64+P64+V64+AB64+AH64+AN64+AT64)</f>
        <v>2</v>
      </c>
      <c r="BA64" s="63">
        <f t="shared" si="99"/>
        <v>30</v>
      </c>
      <c r="BB64" s="100">
        <f t="shared" si="100"/>
        <v>1</v>
      </c>
      <c r="BC64" s="63">
        <f t="shared" si="101"/>
        <v>15</v>
      </c>
      <c r="BD64" s="100">
        <f t="shared" si="102"/>
        <v>4</v>
      </c>
      <c r="BE64" s="68">
        <f t="shared" si="103"/>
        <v>3</v>
      </c>
      <c r="BF64" s="432" t="s">
        <v>161</v>
      </c>
      <c r="BG64" s="57" t="s">
        <v>162</v>
      </c>
    </row>
    <row r="65" spans="1:59" s="69" customFormat="1" ht="16.149999999999999" customHeight="1" x14ac:dyDescent="0.2">
      <c r="A65" s="41" t="s">
        <v>351</v>
      </c>
      <c r="B65" s="58" t="s">
        <v>29</v>
      </c>
      <c r="C65" s="108" t="s">
        <v>163</v>
      </c>
      <c r="D65" s="60"/>
      <c r="E65" s="63" t="str">
        <f t="shared" si="85"/>
        <v/>
      </c>
      <c r="F65" s="62"/>
      <c r="G65" s="63" t="str">
        <f t="shared" si="86"/>
        <v/>
      </c>
      <c r="H65" s="62"/>
      <c r="I65" s="64"/>
      <c r="J65" s="65"/>
      <c r="K65" s="63" t="str">
        <f t="shared" ref="K65:K73" si="105">IF(J65*15=0,"",J65*15)</f>
        <v/>
      </c>
      <c r="L65" s="62"/>
      <c r="M65" s="63" t="str">
        <f t="shared" ref="M65:M73" si="106">IF(L65*15=0,"",L65*15)</f>
        <v/>
      </c>
      <c r="N65" s="62"/>
      <c r="O65" s="64"/>
      <c r="P65" s="65"/>
      <c r="Q65" s="63" t="str">
        <f t="shared" si="104"/>
        <v/>
      </c>
      <c r="R65" s="62"/>
      <c r="S65" s="63" t="str">
        <f t="shared" si="87"/>
        <v/>
      </c>
      <c r="T65" s="62"/>
      <c r="U65" s="64"/>
      <c r="V65" s="65">
        <v>1</v>
      </c>
      <c r="W65" s="63">
        <f t="shared" si="88"/>
        <v>15</v>
      </c>
      <c r="X65" s="62">
        <v>1</v>
      </c>
      <c r="Y65" s="63">
        <f t="shared" si="89"/>
        <v>15</v>
      </c>
      <c r="Z65" s="62">
        <v>2</v>
      </c>
      <c r="AA65" s="64" t="s">
        <v>159</v>
      </c>
      <c r="AB65" s="65"/>
      <c r="AC65" s="63" t="str">
        <f t="shared" si="90"/>
        <v/>
      </c>
      <c r="AD65" s="62"/>
      <c r="AE65" s="63" t="str">
        <f t="shared" si="91"/>
        <v/>
      </c>
      <c r="AF65" s="62"/>
      <c r="AG65" s="66"/>
      <c r="AH65" s="65"/>
      <c r="AI65" s="63" t="str">
        <f t="shared" si="92"/>
        <v/>
      </c>
      <c r="AJ65" s="62"/>
      <c r="AK65" s="63" t="str">
        <f t="shared" si="93"/>
        <v/>
      </c>
      <c r="AL65" s="62"/>
      <c r="AM65" s="66"/>
      <c r="AN65" s="65"/>
      <c r="AO65" s="63" t="str">
        <f t="shared" si="94"/>
        <v/>
      </c>
      <c r="AP65" s="62"/>
      <c r="AQ65" s="63" t="str">
        <f t="shared" si="95"/>
        <v/>
      </c>
      <c r="AR65" s="62"/>
      <c r="AS65" s="66"/>
      <c r="AT65" s="65"/>
      <c r="AU65" s="63" t="str">
        <f t="shared" si="96"/>
        <v/>
      </c>
      <c r="AV65" s="62"/>
      <c r="AW65" s="63" t="str">
        <f t="shared" si="97"/>
        <v/>
      </c>
      <c r="AX65" s="62"/>
      <c r="AY65" s="66"/>
      <c r="AZ65" s="67">
        <f t="shared" si="98"/>
        <v>1</v>
      </c>
      <c r="BA65" s="63">
        <f t="shared" si="99"/>
        <v>15</v>
      </c>
      <c r="BB65" s="100">
        <f t="shared" si="100"/>
        <v>1</v>
      </c>
      <c r="BC65" s="63">
        <f t="shared" si="101"/>
        <v>15</v>
      </c>
      <c r="BD65" s="100">
        <f t="shared" si="102"/>
        <v>2</v>
      </c>
      <c r="BE65" s="68">
        <f t="shared" si="103"/>
        <v>2</v>
      </c>
      <c r="BF65" s="430" t="s">
        <v>164</v>
      </c>
      <c r="BG65" s="57" t="s">
        <v>165</v>
      </c>
    </row>
    <row r="66" spans="1:59" s="69" customFormat="1" ht="16.149999999999999" customHeight="1" x14ac:dyDescent="0.2">
      <c r="A66" s="41" t="s">
        <v>352</v>
      </c>
      <c r="B66" s="58" t="s">
        <v>29</v>
      </c>
      <c r="C66" s="458" t="s">
        <v>166</v>
      </c>
      <c r="D66" s="60"/>
      <c r="E66" s="63" t="str">
        <f t="shared" si="85"/>
        <v/>
      </c>
      <c r="F66" s="62"/>
      <c r="G66" s="63" t="str">
        <f t="shared" si="86"/>
        <v/>
      </c>
      <c r="H66" s="62"/>
      <c r="I66" s="64"/>
      <c r="J66" s="65"/>
      <c r="K66" s="63" t="str">
        <f t="shared" si="105"/>
        <v/>
      </c>
      <c r="L66" s="62"/>
      <c r="M66" s="63" t="str">
        <f t="shared" si="106"/>
        <v/>
      </c>
      <c r="N66" s="62"/>
      <c r="O66" s="64"/>
      <c r="P66" s="65"/>
      <c r="Q66" s="63" t="str">
        <f t="shared" si="104"/>
        <v/>
      </c>
      <c r="R66" s="62"/>
      <c r="S66" s="63" t="str">
        <f t="shared" si="87"/>
        <v/>
      </c>
      <c r="T66" s="62"/>
      <c r="U66" s="64"/>
      <c r="V66" s="65"/>
      <c r="W66" s="63" t="str">
        <f t="shared" si="88"/>
        <v/>
      </c>
      <c r="X66" s="62"/>
      <c r="Y66" s="63" t="str">
        <f t="shared" si="89"/>
        <v/>
      </c>
      <c r="Z66" s="62"/>
      <c r="AA66" s="64"/>
      <c r="AB66" s="65">
        <v>5</v>
      </c>
      <c r="AC66" s="63">
        <f t="shared" si="90"/>
        <v>75</v>
      </c>
      <c r="AD66" s="33">
        <v>1</v>
      </c>
      <c r="AE66" s="63">
        <f t="shared" si="91"/>
        <v>15</v>
      </c>
      <c r="AF66" s="62">
        <v>8</v>
      </c>
      <c r="AG66" s="66" t="s">
        <v>29</v>
      </c>
      <c r="AH66" s="65"/>
      <c r="AI66" s="63" t="str">
        <f t="shared" si="92"/>
        <v/>
      </c>
      <c r="AJ66" s="62"/>
      <c r="AK66" s="63" t="str">
        <f>IF(AJ66*15=0,"",AJ66*15)</f>
        <v/>
      </c>
      <c r="AL66" s="62"/>
      <c r="AM66" s="66"/>
      <c r="AN66" s="65"/>
      <c r="AO66" s="63" t="str">
        <f>IF(AN66*15=0,"",AN66*15)</f>
        <v/>
      </c>
      <c r="AP66" s="62"/>
      <c r="AQ66" s="63" t="str">
        <f>IF(AP66*15=0,"",AP66*15)</f>
        <v/>
      </c>
      <c r="AR66" s="62"/>
      <c r="AS66" s="66"/>
      <c r="AT66" s="65"/>
      <c r="AU66" s="63" t="str">
        <f>IF(AT66*15=0,"",AT66*15)</f>
        <v/>
      </c>
      <c r="AV66" s="62"/>
      <c r="AW66" s="63" t="str">
        <f>IF(AV66*15=0,"",AV66*15)</f>
        <v/>
      </c>
      <c r="AX66" s="62"/>
      <c r="AY66" s="66"/>
      <c r="AZ66" s="67">
        <f t="shared" si="98"/>
        <v>5</v>
      </c>
      <c r="BA66" s="63">
        <f t="shared" si="99"/>
        <v>75</v>
      </c>
      <c r="BB66" s="100">
        <f t="shared" si="100"/>
        <v>1</v>
      </c>
      <c r="BC66" s="63">
        <f t="shared" si="101"/>
        <v>15</v>
      </c>
      <c r="BD66" s="100">
        <f t="shared" si="102"/>
        <v>8</v>
      </c>
      <c r="BE66" s="68">
        <f t="shared" si="103"/>
        <v>6</v>
      </c>
      <c r="BF66" s="435" t="s">
        <v>167</v>
      </c>
      <c r="BG66" s="101" t="s">
        <v>168</v>
      </c>
    </row>
    <row r="67" spans="1:59" s="40" customFormat="1" ht="16.149999999999999" customHeight="1" x14ac:dyDescent="0.2">
      <c r="A67" s="41" t="s">
        <v>354</v>
      </c>
      <c r="B67" s="58" t="s">
        <v>29</v>
      </c>
      <c r="C67" s="458" t="s">
        <v>169</v>
      </c>
      <c r="D67" s="60"/>
      <c r="E67" s="63" t="str">
        <f t="shared" si="85"/>
        <v/>
      </c>
      <c r="F67" s="62"/>
      <c r="G67" s="63" t="str">
        <f t="shared" si="86"/>
        <v/>
      </c>
      <c r="H67" s="62"/>
      <c r="I67" s="64"/>
      <c r="J67" s="65"/>
      <c r="K67" s="63" t="str">
        <f t="shared" si="105"/>
        <v/>
      </c>
      <c r="L67" s="62"/>
      <c r="M67" s="63" t="str">
        <f t="shared" si="106"/>
        <v/>
      </c>
      <c r="N67" s="62"/>
      <c r="O67" s="64"/>
      <c r="P67" s="65"/>
      <c r="Q67" s="63" t="str">
        <f t="shared" si="104"/>
        <v/>
      </c>
      <c r="R67" s="62"/>
      <c r="S67" s="63" t="str">
        <f t="shared" si="87"/>
        <v/>
      </c>
      <c r="T67" s="62"/>
      <c r="U67" s="64"/>
      <c r="V67" s="65"/>
      <c r="W67" s="63" t="str">
        <f t="shared" si="88"/>
        <v/>
      </c>
      <c r="X67" s="62"/>
      <c r="Y67" s="63" t="str">
        <f t="shared" si="89"/>
        <v/>
      </c>
      <c r="Z67" s="62"/>
      <c r="AA67" s="64"/>
      <c r="AB67" s="65">
        <v>4</v>
      </c>
      <c r="AC67" s="63">
        <f t="shared" si="90"/>
        <v>60</v>
      </c>
      <c r="AD67" s="33">
        <v>1</v>
      </c>
      <c r="AE67" s="63">
        <f t="shared" si="91"/>
        <v>15</v>
      </c>
      <c r="AF67" s="62">
        <v>7</v>
      </c>
      <c r="AG67" s="66" t="s">
        <v>29</v>
      </c>
      <c r="AH67" s="35"/>
      <c r="AI67" s="32" t="str">
        <f t="shared" si="92"/>
        <v/>
      </c>
      <c r="AJ67" s="33"/>
      <c r="AK67" s="32" t="str">
        <f>IF(AJ67*15=0,"",AJ67*15)</f>
        <v/>
      </c>
      <c r="AL67" s="33"/>
      <c r="AM67" s="36"/>
      <c r="AN67" s="35"/>
      <c r="AO67" s="32" t="str">
        <f>IF(AN67*15=0,"",AN67*15)</f>
        <v/>
      </c>
      <c r="AP67" s="33"/>
      <c r="AQ67" s="32" t="str">
        <f>IF(AP67*15=0,"",AP67*15)</f>
        <v/>
      </c>
      <c r="AR67" s="33"/>
      <c r="AS67" s="36"/>
      <c r="AT67" s="35"/>
      <c r="AU67" s="32" t="str">
        <f>IF(AT67*15=0,"",AT67*15)</f>
        <v/>
      </c>
      <c r="AV67" s="33"/>
      <c r="AW67" s="32" t="str">
        <f>IF(AV67*15=0,"",AV67*15)</f>
        <v/>
      </c>
      <c r="AX67" s="33"/>
      <c r="AY67" s="36"/>
      <c r="AZ67" s="67">
        <f t="shared" si="98"/>
        <v>4</v>
      </c>
      <c r="BA67" s="63">
        <f t="shared" si="99"/>
        <v>60</v>
      </c>
      <c r="BB67" s="38">
        <f t="shared" si="100"/>
        <v>1</v>
      </c>
      <c r="BC67" s="32">
        <f t="shared" si="101"/>
        <v>15</v>
      </c>
      <c r="BD67" s="100">
        <f t="shared" si="102"/>
        <v>7</v>
      </c>
      <c r="BE67" s="39">
        <f t="shared" si="103"/>
        <v>5</v>
      </c>
      <c r="BF67" s="430" t="s">
        <v>170</v>
      </c>
      <c r="BG67" s="43" t="s">
        <v>171</v>
      </c>
    </row>
    <row r="68" spans="1:59" s="40" customFormat="1" ht="16.149999999999999" customHeight="1" x14ac:dyDescent="0.2">
      <c r="A68" s="41" t="s">
        <v>355</v>
      </c>
      <c r="B68" s="29" t="s">
        <v>29</v>
      </c>
      <c r="C68" s="30" t="s">
        <v>174</v>
      </c>
      <c r="D68" s="60"/>
      <c r="E68" s="63" t="str">
        <f t="shared" si="85"/>
        <v/>
      </c>
      <c r="F68" s="62"/>
      <c r="G68" s="63" t="str">
        <f t="shared" si="86"/>
        <v/>
      </c>
      <c r="H68" s="62"/>
      <c r="I68" s="64"/>
      <c r="J68" s="65"/>
      <c r="K68" s="63" t="str">
        <f t="shared" si="105"/>
        <v/>
      </c>
      <c r="L68" s="62"/>
      <c r="M68" s="63" t="str">
        <f t="shared" si="106"/>
        <v/>
      </c>
      <c r="N68" s="62"/>
      <c r="O68" s="64"/>
      <c r="P68" s="65"/>
      <c r="Q68" s="63" t="str">
        <f t="shared" si="104"/>
        <v/>
      </c>
      <c r="R68" s="62"/>
      <c r="S68" s="63" t="str">
        <f t="shared" si="87"/>
        <v/>
      </c>
      <c r="T68" s="62"/>
      <c r="U68" s="64"/>
      <c r="V68" s="65"/>
      <c r="W68" s="63" t="str">
        <f t="shared" si="88"/>
        <v/>
      </c>
      <c r="X68" s="62"/>
      <c r="Y68" s="63" t="str">
        <f t="shared" si="89"/>
        <v/>
      </c>
      <c r="Z68" s="62"/>
      <c r="AA68" s="64"/>
      <c r="AB68" s="65"/>
      <c r="AC68" s="63" t="str">
        <f t="shared" si="90"/>
        <v/>
      </c>
      <c r="AD68" s="62"/>
      <c r="AE68" s="63" t="str">
        <f t="shared" si="91"/>
        <v/>
      </c>
      <c r="AF68" s="62"/>
      <c r="AG68" s="66"/>
      <c r="AH68" s="65">
        <v>2</v>
      </c>
      <c r="AI68" s="63">
        <f t="shared" si="92"/>
        <v>30</v>
      </c>
      <c r="AJ68" s="62">
        <v>1</v>
      </c>
      <c r="AK68" s="63">
        <f t="shared" ref="AK68:AK70" si="107">IF(AJ68*15=0,"",AJ68*15)</f>
        <v>15</v>
      </c>
      <c r="AL68" s="33">
        <v>5</v>
      </c>
      <c r="AM68" s="64" t="s">
        <v>29</v>
      </c>
      <c r="AN68" s="35"/>
      <c r="AO68" s="32"/>
      <c r="AP68" s="33"/>
      <c r="AQ68" s="32"/>
      <c r="AR68" s="33"/>
      <c r="AS68" s="36"/>
      <c r="AT68" s="35"/>
      <c r="AU68" s="32"/>
      <c r="AV68" s="33"/>
      <c r="AW68" s="32"/>
      <c r="AX68" s="33"/>
      <c r="AY68" s="36"/>
      <c r="AZ68" s="67">
        <f t="shared" si="98"/>
        <v>2</v>
      </c>
      <c r="BA68" s="63">
        <f t="shared" si="99"/>
        <v>30</v>
      </c>
      <c r="BB68" s="38">
        <f t="shared" si="100"/>
        <v>1</v>
      </c>
      <c r="BC68" s="32">
        <f t="shared" si="101"/>
        <v>15</v>
      </c>
      <c r="BD68" s="100">
        <f t="shared" si="102"/>
        <v>5</v>
      </c>
      <c r="BE68" s="39">
        <f t="shared" si="103"/>
        <v>3</v>
      </c>
      <c r="BF68" s="430" t="s">
        <v>167</v>
      </c>
      <c r="BG68" s="43" t="s">
        <v>175</v>
      </c>
    </row>
    <row r="69" spans="1:59" s="40" customFormat="1" ht="16.149999999999999" customHeight="1" x14ac:dyDescent="0.2">
      <c r="A69" s="41" t="s">
        <v>356</v>
      </c>
      <c r="B69" s="29" t="s">
        <v>29</v>
      </c>
      <c r="C69" s="30" t="s">
        <v>492</v>
      </c>
      <c r="D69" s="60"/>
      <c r="E69" s="63" t="str">
        <f t="shared" si="85"/>
        <v/>
      </c>
      <c r="F69" s="62"/>
      <c r="G69" s="63" t="str">
        <f t="shared" si="86"/>
        <v/>
      </c>
      <c r="H69" s="62"/>
      <c r="I69" s="64"/>
      <c r="J69" s="65"/>
      <c r="K69" s="63" t="str">
        <f t="shared" si="105"/>
        <v/>
      </c>
      <c r="L69" s="62"/>
      <c r="M69" s="63" t="str">
        <f t="shared" si="106"/>
        <v/>
      </c>
      <c r="N69" s="62"/>
      <c r="O69" s="64"/>
      <c r="P69" s="65"/>
      <c r="Q69" s="63" t="str">
        <f t="shared" si="104"/>
        <v/>
      </c>
      <c r="R69" s="62"/>
      <c r="S69" s="63" t="str">
        <f t="shared" si="87"/>
        <v/>
      </c>
      <c r="T69" s="62"/>
      <c r="U69" s="64"/>
      <c r="V69" s="65"/>
      <c r="W69" s="63" t="str">
        <f t="shared" si="88"/>
        <v/>
      </c>
      <c r="X69" s="62"/>
      <c r="Y69" s="63" t="str">
        <f t="shared" si="89"/>
        <v/>
      </c>
      <c r="Z69" s="62"/>
      <c r="AA69" s="64"/>
      <c r="AB69" s="65"/>
      <c r="AC69" s="63" t="str">
        <f>IF(AB69*15=0,"",AB69*15)</f>
        <v/>
      </c>
      <c r="AD69" s="62"/>
      <c r="AE69" s="63" t="str">
        <f>IF(AD69*15=0,"",AD69*15)</f>
        <v/>
      </c>
      <c r="AF69" s="62"/>
      <c r="AG69" s="64"/>
      <c r="AH69" s="65">
        <v>2</v>
      </c>
      <c r="AI69" s="63">
        <f t="shared" si="92"/>
        <v>30</v>
      </c>
      <c r="AJ69" s="62">
        <v>1</v>
      </c>
      <c r="AK69" s="63">
        <f t="shared" si="107"/>
        <v>15</v>
      </c>
      <c r="AL69" s="33">
        <v>5</v>
      </c>
      <c r="AM69" s="64" t="s">
        <v>29</v>
      </c>
      <c r="AN69" s="35"/>
      <c r="AO69" s="32"/>
      <c r="AP69" s="33"/>
      <c r="AQ69" s="32"/>
      <c r="AR69" s="33"/>
      <c r="AS69" s="36"/>
      <c r="AT69" s="35"/>
      <c r="AU69" s="32"/>
      <c r="AV69" s="33"/>
      <c r="AW69" s="32"/>
      <c r="AX69" s="33"/>
      <c r="AY69" s="36"/>
      <c r="AZ69" s="67">
        <f t="shared" si="98"/>
        <v>2</v>
      </c>
      <c r="BA69" s="63">
        <f t="shared" si="99"/>
        <v>30</v>
      </c>
      <c r="BB69" s="38">
        <f t="shared" si="100"/>
        <v>1</v>
      </c>
      <c r="BC69" s="32">
        <f t="shared" si="101"/>
        <v>15</v>
      </c>
      <c r="BD69" s="100">
        <f t="shared" si="102"/>
        <v>5</v>
      </c>
      <c r="BE69" s="39">
        <f t="shared" si="103"/>
        <v>3</v>
      </c>
      <c r="BF69" s="430" t="s">
        <v>167</v>
      </c>
      <c r="BG69" s="43" t="s">
        <v>167</v>
      </c>
    </row>
    <row r="70" spans="1:59" s="40" customFormat="1" ht="16.149999999999999" customHeight="1" x14ac:dyDescent="0.2">
      <c r="A70" s="41" t="s">
        <v>357</v>
      </c>
      <c r="B70" s="29" t="s">
        <v>29</v>
      </c>
      <c r="C70" s="30" t="s">
        <v>480</v>
      </c>
      <c r="D70" s="60"/>
      <c r="E70" s="63" t="str">
        <f t="shared" si="85"/>
        <v/>
      </c>
      <c r="F70" s="62"/>
      <c r="G70" s="63" t="str">
        <f t="shared" si="86"/>
        <v/>
      </c>
      <c r="H70" s="62"/>
      <c r="I70" s="64"/>
      <c r="J70" s="65"/>
      <c r="K70" s="63" t="str">
        <f t="shared" si="105"/>
        <v/>
      </c>
      <c r="L70" s="62"/>
      <c r="M70" s="63" t="str">
        <f t="shared" si="106"/>
        <v/>
      </c>
      <c r="N70" s="62"/>
      <c r="O70" s="64"/>
      <c r="P70" s="65"/>
      <c r="Q70" s="63" t="str">
        <f t="shared" si="104"/>
        <v/>
      </c>
      <c r="R70" s="62"/>
      <c r="S70" s="63" t="str">
        <f t="shared" si="87"/>
        <v/>
      </c>
      <c r="T70" s="62"/>
      <c r="U70" s="64"/>
      <c r="V70" s="65"/>
      <c r="W70" s="63" t="str">
        <f t="shared" si="88"/>
        <v/>
      </c>
      <c r="X70" s="62"/>
      <c r="Y70" s="63" t="str">
        <f t="shared" si="89"/>
        <v/>
      </c>
      <c r="Z70" s="62"/>
      <c r="AA70" s="64"/>
      <c r="AB70" s="65"/>
      <c r="AC70" s="63" t="str">
        <f>IF(AB70*15=0,"",AB70*15)</f>
        <v/>
      </c>
      <c r="AD70" s="62"/>
      <c r="AE70" s="63" t="str">
        <f>IF(AD70*15=0,"",AD70*15)</f>
        <v/>
      </c>
      <c r="AF70" s="62"/>
      <c r="AG70" s="64"/>
      <c r="AH70" s="65">
        <v>2</v>
      </c>
      <c r="AI70" s="63">
        <f t="shared" si="92"/>
        <v>30</v>
      </c>
      <c r="AJ70" s="62">
        <v>0</v>
      </c>
      <c r="AK70" s="63" t="str">
        <f t="shared" si="107"/>
        <v/>
      </c>
      <c r="AL70" s="33">
        <v>4</v>
      </c>
      <c r="AM70" s="64" t="s">
        <v>36</v>
      </c>
      <c r="AN70" s="35"/>
      <c r="AO70" s="32"/>
      <c r="AP70" s="33"/>
      <c r="AQ70" s="32"/>
      <c r="AR70" s="33"/>
      <c r="AS70" s="36"/>
      <c r="AT70" s="35"/>
      <c r="AU70" s="32"/>
      <c r="AV70" s="33"/>
      <c r="AW70" s="32"/>
      <c r="AX70" s="33"/>
      <c r="AY70" s="36"/>
      <c r="AZ70" s="67">
        <f t="shared" si="98"/>
        <v>2</v>
      </c>
      <c r="BA70" s="63">
        <f t="shared" si="99"/>
        <v>30</v>
      </c>
      <c r="BB70" s="38" t="str">
        <f t="shared" si="100"/>
        <v/>
      </c>
      <c r="BC70" s="32" t="str">
        <f t="shared" si="101"/>
        <v/>
      </c>
      <c r="BD70" s="100">
        <f t="shared" si="102"/>
        <v>4</v>
      </c>
      <c r="BE70" s="39">
        <f t="shared" si="103"/>
        <v>2</v>
      </c>
      <c r="BF70" s="430" t="s">
        <v>164</v>
      </c>
      <c r="BG70" s="43" t="s">
        <v>173</v>
      </c>
    </row>
    <row r="71" spans="1:59" s="40" customFormat="1" ht="16.149999999999999" customHeight="1" x14ac:dyDescent="0.2">
      <c r="A71" s="41" t="s">
        <v>358</v>
      </c>
      <c r="B71" s="29" t="s">
        <v>29</v>
      </c>
      <c r="C71" s="30" t="s">
        <v>452</v>
      </c>
      <c r="D71" s="60"/>
      <c r="E71" s="63" t="str">
        <f t="shared" si="85"/>
        <v/>
      </c>
      <c r="F71" s="62"/>
      <c r="G71" s="63" t="str">
        <f t="shared" si="86"/>
        <v/>
      </c>
      <c r="H71" s="62"/>
      <c r="I71" s="64"/>
      <c r="J71" s="65"/>
      <c r="K71" s="63" t="str">
        <f t="shared" si="105"/>
        <v/>
      </c>
      <c r="L71" s="62"/>
      <c r="M71" s="63" t="str">
        <f t="shared" si="106"/>
        <v/>
      </c>
      <c r="N71" s="62"/>
      <c r="O71" s="64"/>
      <c r="P71" s="65"/>
      <c r="Q71" s="63" t="str">
        <f>IF(P71*15=0,"",P71*15)</f>
        <v/>
      </c>
      <c r="R71" s="62"/>
      <c r="S71" s="63" t="str">
        <f>IF(R71*15=0,"",R71*15)</f>
        <v/>
      </c>
      <c r="T71" s="62"/>
      <c r="U71" s="64"/>
      <c r="V71" s="65"/>
      <c r="W71" s="63" t="str">
        <f t="shared" si="88"/>
        <v/>
      </c>
      <c r="X71" s="62"/>
      <c r="Y71" s="63" t="str">
        <f t="shared" si="89"/>
        <v/>
      </c>
      <c r="Z71" s="62"/>
      <c r="AA71" s="64"/>
      <c r="AB71" s="65"/>
      <c r="AC71" s="63" t="str">
        <f>IF(AB71*15=0,"",AB71*15)</f>
        <v/>
      </c>
      <c r="AD71" s="62"/>
      <c r="AE71" s="63" t="str">
        <f>IF(AD71*15=0,"",AD71*15)</f>
        <v/>
      </c>
      <c r="AF71" s="62"/>
      <c r="AG71" s="64"/>
      <c r="AH71" s="65"/>
      <c r="AI71" s="63" t="str">
        <f t="shared" si="92"/>
        <v/>
      </c>
      <c r="AJ71" s="62"/>
      <c r="AK71" s="63" t="str">
        <f>IF(AJ71*15=0,"",AJ71*15)</f>
        <v/>
      </c>
      <c r="AL71" s="62"/>
      <c r="AM71" s="64"/>
      <c r="AN71" s="65">
        <v>1</v>
      </c>
      <c r="AO71" s="63">
        <f>IF(AN71*15=0,"",AN71*15)</f>
        <v>15</v>
      </c>
      <c r="AP71" s="62">
        <v>2</v>
      </c>
      <c r="AQ71" s="63">
        <f>IF(AP71*15=0,"",AP71*15)</f>
        <v>30</v>
      </c>
      <c r="AR71" s="62">
        <v>4</v>
      </c>
      <c r="AS71" s="64" t="s">
        <v>29</v>
      </c>
      <c r="AT71" s="35"/>
      <c r="AU71" s="32"/>
      <c r="AV71" s="33"/>
      <c r="AW71" s="32"/>
      <c r="AX71" s="33"/>
      <c r="AY71" s="36"/>
      <c r="AZ71" s="67">
        <f>IF(D71+J71+P71+V71+AB71+AH71+AN71+AT71=0,"",D71+J71+P71+V71+AB71+AH71+AN71+AT71)</f>
        <v>1</v>
      </c>
      <c r="BA71" s="63">
        <f>IF((D71+J71+P71+V71+AB71+AH71+AN71+AT71)*15=0,"",(D71+J71+P71+V71+AB71+AH71+AN71+AT71)*15)</f>
        <v>15</v>
      </c>
      <c r="BB71" s="38">
        <f t="shared" si="100"/>
        <v>2</v>
      </c>
      <c r="BC71" s="32">
        <f t="shared" si="101"/>
        <v>30</v>
      </c>
      <c r="BD71" s="100">
        <f>IF(H71+N71+T71+Z71+AF71+AL71+AR71+AX71=0,"",H71+N71+T71+Z71+AF71+AL71+AR71+AX71)</f>
        <v>4</v>
      </c>
      <c r="BE71" s="39">
        <f t="shared" si="103"/>
        <v>3</v>
      </c>
      <c r="BF71" s="430" t="s">
        <v>164</v>
      </c>
      <c r="BG71" s="43" t="s">
        <v>173</v>
      </c>
    </row>
    <row r="72" spans="1:59" s="40" customFormat="1" ht="16.149999999999999" customHeight="1" x14ac:dyDescent="0.2">
      <c r="A72" s="41" t="s">
        <v>359</v>
      </c>
      <c r="B72" s="29" t="s">
        <v>29</v>
      </c>
      <c r="C72" s="30" t="s">
        <v>178</v>
      </c>
      <c r="D72" s="60"/>
      <c r="E72" s="63" t="str">
        <f t="shared" si="85"/>
        <v/>
      </c>
      <c r="F72" s="62"/>
      <c r="G72" s="63" t="str">
        <f t="shared" si="86"/>
        <v/>
      </c>
      <c r="H72" s="62"/>
      <c r="I72" s="64"/>
      <c r="J72" s="65"/>
      <c r="K72" s="63" t="str">
        <f t="shared" si="105"/>
        <v/>
      </c>
      <c r="L72" s="62"/>
      <c r="M72" s="63" t="str">
        <f t="shared" si="106"/>
        <v/>
      </c>
      <c r="N72" s="62"/>
      <c r="O72" s="64"/>
      <c r="P72" s="65"/>
      <c r="Q72" s="63" t="str">
        <f t="shared" si="104"/>
        <v/>
      </c>
      <c r="R72" s="62"/>
      <c r="S72" s="63" t="str">
        <f t="shared" si="87"/>
        <v/>
      </c>
      <c r="T72" s="62"/>
      <c r="U72" s="64"/>
      <c r="V72" s="65"/>
      <c r="W72" s="63" t="str">
        <f t="shared" si="88"/>
        <v/>
      </c>
      <c r="X72" s="62"/>
      <c r="Y72" s="63" t="str">
        <f t="shared" si="89"/>
        <v/>
      </c>
      <c r="Z72" s="62"/>
      <c r="AA72" s="64"/>
      <c r="AB72" s="65"/>
      <c r="AC72" s="63" t="str">
        <f>IF(AB72*15=0,"",AB72*15)</f>
        <v/>
      </c>
      <c r="AD72" s="62"/>
      <c r="AE72" s="63" t="str">
        <f>IF(AD72*15=0,"",AD72*15)</f>
        <v/>
      </c>
      <c r="AF72" s="62"/>
      <c r="AG72" s="64"/>
      <c r="AH72" s="65"/>
      <c r="AI72" s="63" t="str">
        <f t="shared" si="92"/>
        <v/>
      </c>
      <c r="AJ72" s="62"/>
      <c r="AK72" s="32" t="str">
        <f>IF(AJ72*15=0,"",AJ72*15)</f>
        <v/>
      </c>
      <c r="AL72" s="62"/>
      <c r="AM72" s="64"/>
      <c r="AN72" s="65">
        <v>2</v>
      </c>
      <c r="AO72" s="63">
        <f>IF(AN72*15=0,"",AN72*15)</f>
        <v>30</v>
      </c>
      <c r="AP72" s="62">
        <v>0</v>
      </c>
      <c r="AQ72" s="32" t="str">
        <f>IF(AP72*15=0,"",AP72*15)</f>
        <v/>
      </c>
      <c r="AR72" s="62">
        <v>3</v>
      </c>
      <c r="AS72" s="64" t="s">
        <v>36</v>
      </c>
      <c r="AT72" s="35"/>
      <c r="AU72" s="32"/>
      <c r="AV72" s="33"/>
      <c r="AW72" s="32"/>
      <c r="AX72" s="33"/>
      <c r="AY72" s="36"/>
      <c r="AZ72" s="67">
        <f t="shared" si="98"/>
        <v>2</v>
      </c>
      <c r="BA72" s="63">
        <f t="shared" si="99"/>
        <v>30</v>
      </c>
      <c r="BB72" s="38" t="str">
        <f t="shared" si="100"/>
        <v/>
      </c>
      <c r="BC72" s="32" t="str">
        <f t="shared" si="101"/>
        <v/>
      </c>
      <c r="BD72" s="100">
        <f t="shared" si="102"/>
        <v>3</v>
      </c>
      <c r="BE72" s="39">
        <f t="shared" si="103"/>
        <v>2</v>
      </c>
      <c r="BF72" s="430" t="s">
        <v>179</v>
      </c>
      <c r="BG72" s="43" t="s">
        <v>180</v>
      </c>
    </row>
    <row r="73" spans="1:59" s="40" customFormat="1" ht="16.149999999999999" customHeight="1" x14ac:dyDescent="0.2">
      <c r="A73" s="41"/>
      <c r="B73" s="29" t="s">
        <v>181</v>
      </c>
      <c r="C73" s="30" t="s">
        <v>481</v>
      </c>
      <c r="D73" s="60"/>
      <c r="E73" s="63" t="str">
        <f t="shared" si="85"/>
        <v/>
      </c>
      <c r="F73" s="62"/>
      <c r="G73" s="63" t="str">
        <f t="shared" si="86"/>
        <v/>
      </c>
      <c r="H73" s="62"/>
      <c r="I73" s="64"/>
      <c r="J73" s="65"/>
      <c r="K73" s="63" t="str">
        <f t="shared" si="105"/>
        <v/>
      </c>
      <c r="L73" s="62"/>
      <c r="M73" s="63" t="str">
        <f t="shared" si="106"/>
        <v/>
      </c>
      <c r="N73" s="62"/>
      <c r="O73" s="64"/>
      <c r="P73" s="65"/>
      <c r="Q73" s="63" t="str">
        <f t="shared" si="104"/>
        <v/>
      </c>
      <c r="R73" s="62"/>
      <c r="S73" s="63" t="str">
        <f t="shared" si="87"/>
        <v/>
      </c>
      <c r="T73" s="62"/>
      <c r="U73" s="64"/>
      <c r="V73" s="65"/>
      <c r="W73" s="63" t="str">
        <f t="shared" si="88"/>
        <v/>
      </c>
      <c r="X73" s="62"/>
      <c r="Y73" s="63" t="str">
        <f t="shared" si="89"/>
        <v/>
      </c>
      <c r="Z73" s="62"/>
      <c r="AA73" s="64"/>
      <c r="AB73" s="35">
        <v>2</v>
      </c>
      <c r="AC73" s="32">
        <f>IF(AB73*15=0,"",AB73*15)</f>
        <v>30</v>
      </c>
      <c r="AD73" s="33">
        <v>0</v>
      </c>
      <c r="AE73" s="32" t="str">
        <f>IF(AD73*15=0,"",AD73*15)</f>
        <v/>
      </c>
      <c r="AF73" s="33">
        <v>3</v>
      </c>
      <c r="AG73" s="36" t="s">
        <v>31</v>
      </c>
      <c r="AH73" s="35"/>
      <c r="AI73" s="32" t="str">
        <f t="shared" si="92"/>
        <v/>
      </c>
      <c r="AJ73" s="33"/>
      <c r="AK73" s="32" t="str">
        <f>IF(AJ73*15=0,"",AJ73*15)</f>
        <v/>
      </c>
      <c r="AL73" s="33"/>
      <c r="AM73" s="36"/>
      <c r="AN73" s="35"/>
      <c r="AO73" s="32" t="str">
        <f>IF(AN73*15=0,"",AN73*15)</f>
        <v/>
      </c>
      <c r="AP73" s="33"/>
      <c r="AQ73" s="32" t="str">
        <f>IF(AP73*15=0,"",AP73*15)</f>
        <v/>
      </c>
      <c r="AR73" s="33"/>
      <c r="AS73" s="36"/>
      <c r="AT73" s="35"/>
      <c r="AU73" s="32" t="str">
        <f>IF(AT73*15=0,"",AT73*15)</f>
        <v/>
      </c>
      <c r="AV73" s="33"/>
      <c r="AW73" s="32" t="str">
        <f>IF(AV73*15=0,"",AV73*15)</f>
        <v/>
      </c>
      <c r="AX73" s="33"/>
      <c r="AY73" s="36"/>
      <c r="AZ73" s="67">
        <f t="shared" si="98"/>
        <v>2</v>
      </c>
      <c r="BA73" s="63">
        <f t="shared" si="99"/>
        <v>30</v>
      </c>
      <c r="BB73" s="38" t="str">
        <f t="shared" si="100"/>
        <v/>
      </c>
      <c r="BC73" s="32" t="str">
        <f t="shared" si="101"/>
        <v/>
      </c>
      <c r="BD73" s="100">
        <f t="shared" si="102"/>
        <v>3</v>
      </c>
      <c r="BE73" s="49">
        <f t="shared" si="103"/>
        <v>2</v>
      </c>
      <c r="BF73" s="430"/>
      <c r="BG73" s="43"/>
    </row>
    <row r="74" spans="1:59" s="262" customFormat="1" ht="16.149999999999999" customHeight="1" thickBot="1" x14ac:dyDescent="0.25">
      <c r="A74" s="301"/>
      <c r="B74" s="302"/>
      <c r="C74" s="397" t="s">
        <v>182</v>
      </c>
      <c r="D74" s="103" t="str">
        <f>IF(SUM(D60:D73)=0,"",SUM(D60:D73))</f>
        <v/>
      </c>
      <c r="E74" s="103" t="str">
        <f>IF(SUM(D60:D73)*15=0,"",SUM(D60:D73)*15)</f>
        <v/>
      </c>
      <c r="F74" s="103" t="str">
        <f>IF(SUM(F60:F73)=0,"",SUM(F60:F73))</f>
        <v/>
      </c>
      <c r="G74" s="103" t="str">
        <f>IF(SUM(F60:F73)*15=0,"",SUM(F60:F73)*15)</f>
        <v/>
      </c>
      <c r="H74" s="103" t="str">
        <f>IF(SUM(H60:H73)=0,"",SUM(H60:H73))</f>
        <v/>
      </c>
      <c r="I74" s="104" t="str">
        <f>IF(SUM(D60:D73)+SUM(F60:F73)=0,"",SUM(D60:D73)+SUM(F60:F73))</f>
        <v/>
      </c>
      <c r="J74" s="103" t="str">
        <f>IF(SUM(J60:J73)=0,"",SUM(J60:J73))</f>
        <v/>
      </c>
      <c r="K74" s="103" t="str">
        <f>IF(SUM(J60:J73)*15=0,"",SUM(J60:J73)*15)</f>
        <v/>
      </c>
      <c r="L74" s="103" t="str">
        <f>IF(SUM(L60:L73)=0,"",SUM(L60:L73))</f>
        <v/>
      </c>
      <c r="M74" s="103" t="str">
        <f>IF(SUM(L60:L73)*15=0,"",SUM(L60:L73)*15)</f>
        <v/>
      </c>
      <c r="N74" s="103" t="str">
        <f>IF(SUM(N60:N73)=0,"",SUM(N60:N73))</f>
        <v/>
      </c>
      <c r="O74" s="104" t="str">
        <f>IF(SUM(J60:J73)+SUM(L60:L73)=0,"",SUM(J60:J73)+SUM(L60:L73))</f>
        <v/>
      </c>
      <c r="P74" s="103">
        <f>IF(SUM(P60:P73)=0,"",SUM(P60:P73))</f>
        <v>5</v>
      </c>
      <c r="Q74" s="103">
        <f>IF(SUM(P60:P73)*15=0,"",SUM(P60:P73)*15)</f>
        <v>75</v>
      </c>
      <c r="R74" s="103" t="str">
        <f>IF(SUM(R60:R73)=0,"",SUM(R60:R73))</f>
        <v/>
      </c>
      <c r="S74" s="103" t="str">
        <f>IF(SUM(R60:R73)*15=0,"",SUM(R60:R73)*15)</f>
        <v/>
      </c>
      <c r="T74" s="103">
        <f>IF(SUM(T60:T73)=0,"",SUM(T60:T73))</f>
        <v>6</v>
      </c>
      <c r="U74" s="104">
        <f>IF(SUM(P60:P73)+SUM(R60:R73)=0,"",SUM(P60:P73)+SUM(R60:R73))</f>
        <v>5</v>
      </c>
      <c r="V74" s="103">
        <f>IF(SUM(V60:V73)=0,"",SUM(V60:V73))</f>
        <v>5</v>
      </c>
      <c r="W74" s="103">
        <f>IF(SUM(V60:V73)*15=0,"",SUM(V60:V73)*15)</f>
        <v>75</v>
      </c>
      <c r="X74" s="103">
        <f>IF(SUM(X60:X73)=0,"",SUM(X60:X73))</f>
        <v>3</v>
      </c>
      <c r="Y74" s="103">
        <f>IF(SUM(X60:X73)*15=0,"",SUM(X60:X73)*15)</f>
        <v>45</v>
      </c>
      <c r="Z74" s="103">
        <f>IF(SUM(Z60:Z73)=0,"",SUM(Z60:Z73))</f>
        <v>9</v>
      </c>
      <c r="AA74" s="104">
        <f>IF(SUM(V60:V73)+SUM(X60:X73)=0,"",SUM(V60:V73)+SUM(X60:X73))</f>
        <v>8</v>
      </c>
      <c r="AB74" s="103">
        <f>IF(SUM(AB60:AB73)=0,"",SUM(AB60:AB73))</f>
        <v>11</v>
      </c>
      <c r="AC74" s="103">
        <f>IF(SUM(AB60:AB73)*15=0,"",SUM(AB60:AB73)*15)</f>
        <v>165</v>
      </c>
      <c r="AD74" s="103">
        <f>IF(SUM(AD60:AD73)=0,"",SUM(AD60:AD73))</f>
        <v>2</v>
      </c>
      <c r="AE74" s="103">
        <f>IF(SUM(AD60:AD73)*15=0,"",SUM(AD60:AD73)*15)</f>
        <v>30</v>
      </c>
      <c r="AF74" s="103">
        <f>IF(SUM(AF60:AF73)=0,"",SUM(AF60:AF73))</f>
        <v>18</v>
      </c>
      <c r="AG74" s="104">
        <f>IF(SUM(AB60:AB73)+SUM(AD60:AD73)=0,"",SUM(AB60:AB73)+SUM(AD60:AD73))</f>
        <v>13</v>
      </c>
      <c r="AH74" s="103">
        <f>IF(SUM(AH60:AH73)=0,"",SUM(AH60:AH73))</f>
        <v>6</v>
      </c>
      <c r="AI74" s="103">
        <f>IF(SUM(AH60:AH73)*15=0,"",SUM(AH60:AH73)*15)</f>
        <v>90</v>
      </c>
      <c r="AJ74" s="103">
        <f>IF(SUM(AJ60:AJ73)=0,"",SUM(AJ60:AJ73))</f>
        <v>2</v>
      </c>
      <c r="AK74" s="103">
        <f>IF(SUM(AJ60:AJ73)*15=0,"",SUM(AJ60:AJ73)*15)</f>
        <v>30</v>
      </c>
      <c r="AL74" s="103">
        <f>IF(SUM(AL60:AL73)=0,"",SUM(AL60:AL73))</f>
        <v>14</v>
      </c>
      <c r="AM74" s="104">
        <f>IF(SUM(AH60:AH73)+SUM(AJ60:AJ73)=0,"",SUM(AH60:AH73)+SUM(AJ60:AJ73))</f>
        <v>8</v>
      </c>
      <c r="AN74" s="103">
        <f>IF(SUM(AN60:AN73)=0,"",SUM(AN60:AN73))</f>
        <v>3</v>
      </c>
      <c r="AO74" s="103">
        <f>IF(SUM(AN60:AN73)*15=0,"",SUM(AN60:AN73)*15)</f>
        <v>45</v>
      </c>
      <c r="AP74" s="103">
        <f>IF(SUM(AP60:AP73)=0,"",SUM(AP60:AP73))</f>
        <v>2</v>
      </c>
      <c r="AQ74" s="103">
        <f>SUM(AQ60:AQ73)</f>
        <v>30</v>
      </c>
      <c r="AR74" s="103">
        <f>IF(SUM(AR60:AR73)=0,"",SUM(AR60:AR73))</f>
        <v>7</v>
      </c>
      <c r="AS74" s="104">
        <f>IF(SUM(AN60:AN73)+SUM(AP60:AP73)=0,"",SUM(AN60:AN73)+SUM(AP60:AP73))</f>
        <v>5</v>
      </c>
      <c r="AT74" s="103" t="str">
        <f>IF(SUM(AT60:AT73)=0,"",SUM(AT60:AT73))</f>
        <v/>
      </c>
      <c r="AU74" s="103" t="str">
        <f>IF(SUM(AT60:AT73)*15=0,"",SUM(AT60:AT73)*15)</f>
        <v/>
      </c>
      <c r="AV74" s="103" t="str">
        <f>IF(SUM(AV60:AV73)=0,"",SUM(AV60:AV73))</f>
        <v/>
      </c>
      <c r="AW74" s="103" t="str">
        <f>IF(SUM(AV60:AV73)*15=0,"",SUM(AV60:AV73)*15)</f>
        <v/>
      </c>
      <c r="AX74" s="103" t="str">
        <f>IF(SUM(AX60:AX73)=0,"",SUM(AX60:AX73))</f>
        <v/>
      </c>
      <c r="AY74" s="104" t="str">
        <f>IF(SUM(AT60:AT73)+SUM(AV60:AV73)=0,"",SUM(AT60:AT73)+SUM(AV60:AV73))</f>
        <v/>
      </c>
      <c r="AZ74" s="113">
        <f>IF(SUM(AZ60:AZ73)=0,"",SUM(AZ60:AZ73))</f>
        <v>30</v>
      </c>
      <c r="BA74" s="114">
        <f>IF(SUM(AZ60:AZ73)*15=0,"",SUM(AZ60:AZ73)*15)</f>
        <v>450</v>
      </c>
      <c r="BB74" s="114">
        <f>IF(SUM(BB60:BB73)=0,"",SUM(BB60:BB73))</f>
        <v>9</v>
      </c>
      <c r="BC74" s="114">
        <f>IF(SUM(BB60:BB73)*15=0,"",SUM(BB60:BB73)*15)</f>
        <v>135</v>
      </c>
      <c r="BD74" s="115">
        <f>IF(SUM(BD60:BD73)=0,"",SUM(BD60:BD73))</f>
        <v>54</v>
      </c>
      <c r="BE74" s="353">
        <f>IF(SUM(AZ60:AZ73)+SUM(BB60:BB73)=0,"",SUM(AZ60:AZ73)+SUM(BB60:BB73))</f>
        <v>39</v>
      </c>
      <c r="BF74" s="425"/>
      <c r="BG74" s="3"/>
    </row>
    <row r="75" spans="1:59" s="306" customFormat="1" ht="16.149999999999999" customHeight="1" x14ac:dyDescent="0.2">
      <c r="A75" s="303" t="s">
        <v>183</v>
      </c>
      <c r="B75" s="304"/>
      <c r="C75" s="305" t="s">
        <v>184</v>
      </c>
      <c r="D75" s="715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716"/>
      <c r="AE75" s="716"/>
      <c r="AF75" s="716"/>
      <c r="AG75" s="716"/>
      <c r="AH75" s="716"/>
      <c r="AI75" s="716"/>
      <c r="AJ75" s="716"/>
      <c r="AK75" s="716"/>
      <c r="AL75" s="669"/>
      <c r="AM75" s="669"/>
      <c r="AN75" s="669"/>
      <c r="AO75" s="669"/>
      <c r="AP75" s="669"/>
      <c r="AQ75" s="669"/>
      <c r="AR75" s="669"/>
      <c r="AS75" s="669"/>
      <c r="AT75" s="669"/>
      <c r="AU75" s="669"/>
      <c r="AV75" s="669"/>
      <c r="AW75" s="669"/>
      <c r="AX75" s="669"/>
      <c r="AY75" s="669"/>
      <c r="AZ75" s="464"/>
      <c r="BA75" s="464"/>
      <c r="BB75" s="464"/>
      <c r="BC75" s="464"/>
      <c r="BD75" s="464"/>
      <c r="BE75" s="105"/>
      <c r="BF75" s="436"/>
      <c r="BG75" s="106"/>
    </row>
    <row r="76" spans="1:59" s="40" customFormat="1" ht="16.149999999999999" customHeight="1" x14ac:dyDescent="0.2">
      <c r="A76" s="41" t="s">
        <v>360</v>
      </c>
      <c r="B76" s="107" t="s">
        <v>185</v>
      </c>
      <c r="C76" s="59" t="s">
        <v>186</v>
      </c>
      <c r="D76" s="31"/>
      <c r="E76" s="32" t="str">
        <f t="shared" ref="E76:E81" si="108">IF(D76*15=0,"",D76*15)</f>
        <v/>
      </c>
      <c r="F76" s="33"/>
      <c r="G76" s="32" t="str">
        <f t="shared" ref="G76:G81" si="109">IF(F76*15=0,"",F76*15)</f>
        <v/>
      </c>
      <c r="H76" s="33"/>
      <c r="I76" s="34"/>
      <c r="J76" s="35"/>
      <c r="K76" s="32" t="str">
        <f t="shared" ref="K76:K81" si="110">IF(J76*15=0,"",J76*15)</f>
        <v/>
      </c>
      <c r="L76" s="33"/>
      <c r="M76" s="32" t="str">
        <f t="shared" ref="M76:M81" si="111">IF(L76*15=0,"",L76*15)</f>
        <v/>
      </c>
      <c r="N76" s="33"/>
      <c r="O76" s="34"/>
      <c r="P76" s="35"/>
      <c r="Q76" s="32" t="str">
        <f t="shared" ref="Q76:Q81" si="112">IF(P76*15=0,"",P76*15)</f>
        <v/>
      </c>
      <c r="R76" s="33"/>
      <c r="S76" s="32" t="str">
        <f t="shared" ref="S76:S81" si="113">IF(R76*15=0,"",R76*15)</f>
        <v/>
      </c>
      <c r="T76" s="33"/>
      <c r="U76" s="34"/>
      <c r="V76" s="65">
        <v>3</v>
      </c>
      <c r="W76" s="32">
        <f t="shared" ref="W76:W81" si="114">IF(V76*15=0,"",V76*15)</f>
        <v>45</v>
      </c>
      <c r="X76" s="33">
        <v>1</v>
      </c>
      <c r="Y76" s="32">
        <f t="shared" ref="Y76:Y81" si="115">IF(X76*15=0,"",X76*15)</f>
        <v>15</v>
      </c>
      <c r="Z76" s="62">
        <v>7</v>
      </c>
      <c r="AA76" s="36" t="s">
        <v>159</v>
      </c>
      <c r="AB76" s="35"/>
      <c r="AC76" s="32" t="str">
        <f t="shared" ref="AC76:AC81" si="116">IF(AB76*15=0,"",AB76*15)</f>
        <v/>
      </c>
      <c r="AD76" s="33"/>
      <c r="AE76" s="32" t="str">
        <f t="shared" ref="AE76:AE81" si="117">IF(AD76*15=0,"",AD76*15)</f>
        <v/>
      </c>
      <c r="AF76" s="33"/>
      <c r="AG76" s="36"/>
      <c r="AH76" s="35"/>
      <c r="AI76" s="32" t="str">
        <f t="shared" ref="AI76:AI81" si="118">IF(AH76*15=0,"",AH76*15)</f>
        <v/>
      </c>
      <c r="AJ76" s="33"/>
      <c r="AK76" s="32" t="str">
        <f t="shared" ref="AK76:AK81" si="119">IF(AJ76*15=0,"",AJ76*15)</f>
        <v/>
      </c>
      <c r="AL76" s="33"/>
      <c r="AM76" s="36"/>
      <c r="AN76" s="35"/>
      <c r="AO76" s="32" t="str">
        <f t="shared" ref="AO76:AO81" si="120">IF(AN76*15=0,"",AN76*15)</f>
        <v/>
      </c>
      <c r="AP76" s="33"/>
      <c r="AQ76" s="32" t="str">
        <f t="shared" ref="AQ76:AQ81" si="121">IF(AP76*15=0,"",AP76*15)</f>
        <v/>
      </c>
      <c r="AR76" s="33"/>
      <c r="AS76" s="36"/>
      <c r="AT76" s="35"/>
      <c r="AU76" s="32" t="str">
        <f t="shared" ref="AU76:AU81" si="122">IF(AT76*15=0,"",AT76*15)</f>
        <v/>
      </c>
      <c r="AV76" s="33"/>
      <c r="AW76" s="32" t="str">
        <f t="shared" ref="AW76:AW81" si="123">IF(AV76*15=0,"",AV76*15)</f>
        <v/>
      </c>
      <c r="AX76" s="33"/>
      <c r="AY76" s="36"/>
      <c r="AZ76" s="37">
        <f t="shared" ref="AZ76:AZ81" si="124">IF(D76+J76+P76+V76+AB76+AH76+AN76+AT76=0,"",D76+J76+P76+V76+AB76+AH76+AN76+AT76)</f>
        <v>3</v>
      </c>
      <c r="BA76" s="32">
        <f t="shared" ref="BA76:BA81" si="125">IF((D76+J76+P76+V76+AB76+AH76+AN76+AT76)*15=0,"",(D76+J76+P76+V76+AB76+AH76+AN76+AT76)*15)</f>
        <v>45</v>
      </c>
      <c r="BB76" s="38">
        <f t="shared" ref="BB76:BB81" si="126">IF(F76+L76+R76+X76+AD76+AJ76+AP76+AV76=0,"",F76+L76+R76+X76+AD76+AJ76+AP76+AV76)</f>
        <v>1</v>
      </c>
      <c r="BC76" s="32">
        <f t="shared" ref="BC76:BC81" si="127">IF((F76+L76+R76+X76+AD76+AJ76+AP76+AV76)*15=0,"",(F76+L76+R76+X76+AD76+AJ76+AP76+AV76)*15)</f>
        <v>15</v>
      </c>
      <c r="BD76" s="38">
        <f t="shared" ref="BD76:BD81" si="128">IF(H76+N76+T76+Z76+AF76+AL76+AR76+AX76=0,"",H76+N76+T76+Z76+AF76+AL76+AR76+AX76)</f>
        <v>7</v>
      </c>
      <c r="BE76" s="39">
        <f t="shared" ref="BE76:BE81" si="129">IF((D76+J76+P76+V76+AB76+F76+L76+R76+X76+AD76+AH76+AN76+AT76+AF76+AP76+AV76)=0,"",(D76+J76+P76+V76+AB76+F76+L76+R76+X76+AD76+AH76+AN76+AT76+AJ76+AP76+AV76))</f>
        <v>4</v>
      </c>
      <c r="BF76" s="437" t="s">
        <v>179</v>
      </c>
      <c r="BG76" s="57" t="s">
        <v>187</v>
      </c>
    </row>
    <row r="77" spans="1:59" s="40" customFormat="1" ht="16.149999999999999" customHeight="1" x14ac:dyDescent="0.2">
      <c r="A77" s="41" t="s">
        <v>361</v>
      </c>
      <c r="B77" s="107" t="s">
        <v>185</v>
      </c>
      <c r="C77" s="30" t="s">
        <v>188</v>
      </c>
      <c r="D77" s="31"/>
      <c r="E77" s="32" t="str">
        <f t="shared" si="108"/>
        <v/>
      </c>
      <c r="F77" s="33"/>
      <c r="G77" s="32" t="str">
        <f t="shared" si="109"/>
        <v/>
      </c>
      <c r="H77" s="33"/>
      <c r="I77" s="34"/>
      <c r="J77" s="35"/>
      <c r="K77" s="32" t="str">
        <f t="shared" si="110"/>
        <v/>
      </c>
      <c r="L77" s="33"/>
      <c r="M77" s="32" t="str">
        <f t="shared" si="111"/>
        <v/>
      </c>
      <c r="N77" s="33"/>
      <c r="O77" s="34"/>
      <c r="P77" s="35"/>
      <c r="Q77" s="32" t="str">
        <f t="shared" si="112"/>
        <v/>
      </c>
      <c r="R77" s="33"/>
      <c r="S77" s="32" t="str">
        <f t="shared" si="113"/>
        <v/>
      </c>
      <c r="T77" s="33"/>
      <c r="U77" s="34"/>
      <c r="V77" s="35">
        <v>1</v>
      </c>
      <c r="W77" s="32">
        <f t="shared" si="114"/>
        <v>15</v>
      </c>
      <c r="X77" s="62">
        <v>0</v>
      </c>
      <c r="Y77" s="32" t="str">
        <f t="shared" si="115"/>
        <v/>
      </c>
      <c r="Z77" s="62">
        <v>3</v>
      </c>
      <c r="AA77" s="34" t="s">
        <v>31</v>
      </c>
      <c r="AB77" s="35"/>
      <c r="AC77" s="32" t="str">
        <f t="shared" si="116"/>
        <v/>
      </c>
      <c r="AD77" s="33"/>
      <c r="AE77" s="32" t="str">
        <f t="shared" si="117"/>
        <v/>
      </c>
      <c r="AF77" s="33"/>
      <c r="AG77" s="36"/>
      <c r="AH77" s="35"/>
      <c r="AI77" s="32" t="str">
        <f t="shared" si="118"/>
        <v/>
      </c>
      <c r="AJ77" s="33"/>
      <c r="AK77" s="32" t="str">
        <f t="shared" si="119"/>
        <v/>
      </c>
      <c r="AL77" s="33"/>
      <c r="AM77" s="36"/>
      <c r="AN77" s="35"/>
      <c r="AO77" s="32" t="str">
        <f t="shared" si="120"/>
        <v/>
      </c>
      <c r="AP77" s="33"/>
      <c r="AQ77" s="32" t="str">
        <f t="shared" si="121"/>
        <v/>
      </c>
      <c r="AR77" s="33"/>
      <c r="AS77" s="36"/>
      <c r="AT77" s="35"/>
      <c r="AU77" s="32" t="str">
        <f t="shared" si="122"/>
        <v/>
      </c>
      <c r="AV77" s="33"/>
      <c r="AW77" s="32" t="str">
        <f t="shared" si="123"/>
        <v/>
      </c>
      <c r="AX77" s="33"/>
      <c r="AY77" s="36"/>
      <c r="AZ77" s="37">
        <f t="shared" si="124"/>
        <v>1</v>
      </c>
      <c r="BA77" s="32">
        <f t="shared" si="125"/>
        <v>15</v>
      </c>
      <c r="BB77" s="38" t="str">
        <f t="shared" si="126"/>
        <v/>
      </c>
      <c r="BC77" s="32" t="str">
        <f t="shared" si="127"/>
        <v/>
      </c>
      <c r="BD77" s="38">
        <f t="shared" si="128"/>
        <v>3</v>
      </c>
      <c r="BE77" s="39">
        <f t="shared" si="129"/>
        <v>1</v>
      </c>
      <c r="BF77" s="430" t="s">
        <v>164</v>
      </c>
      <c r="BG77" s="57" t="s">
        <v>189</v>
      </c>
    </row>
    <row r="78" spans="1:59" s="40" customFormat="1" ht="16.149999999999999" customHeight="1" x14ac:dyDescent="0.2">
      <c r="A78" s="41" t="s">
        <v>362</v>
      </c>
      <c r="B78" s="107" t="s">
        <v>185</v>
      </c>
      <c r="C78" s="30" t="s">
        <v>190</v>
      </c>
      <c r="D78" s="31"/>
      <c r="E78" s="32" t="str">
        <f t="shared" si="108"/>
        <v/>
      </c>
      <c r="F78" s="33"/>
      <c r="G78" s="32" t="str">
        <f t="shared" si="109"/>
        <v/>
      </c>
      <c r="H78" s="33"/>
      <c r="I78" s="34"/>
      <c r="J78" s="35"/>
      <c r="K78" s="32" t="str">
        <f t="shared" si="110"/>
        <v/>
      </c>
      <c r="L78" s="33"/>
      <c r="M78" s="32" t="str">
        <f t="shared" si="111"/>
        <v/>
      </c>
      <c r="N78" s="33"/>
      <c r="O78" s="34"/>
      <c r="P78" s="35"/>
      <c r="Q78" s="32" t="str">
        <f t="shared" si="112"/>
        <v/>
      </c>
      <c r="R78" s="33"/>
      <c r="S78" s="32" t="str">
        <f t="shared" si="113"/>
        <v/>
      </c>
      <c r="T78" s="33"/>
      <c r="U78" s="34"/>
      <c r="V78" s="35"/>
      <c r="W78" s="32" t="str">
        <f t="shared" si="114"/>
        <v/>
      </c>
      <c r="X78" s="33"/>
      <c r="Y78" s="32" t="str">
        <f t="shared" si="115"/>
        <v/>
      </c>
      <c r="Z78" s="33"/>
      <c r="AA78" s="36"/>
      <c r="AB78" s="35">
        <v>2</v>
      </c>
      <c r="AC78" s="32">
        <f t="shared" si="116"/>
        <v>30</v>
      </c>
      <c r="AD78" s="62">
        <v>0</v>
      </c>
      <c r="AE78" s="32" t="str">
        <f t="shared" si="117"/>
        <v/>
      </c>
      <c r="AF78" s="33">
        <v>4</v>
      </c>
      <c r="AG78" s="36" t="s">
        <v>159</v>
      </c>
      <c r="AH78" s="35"/>
      <c r="AI78" s="32" t="str">
        <f t="shared" si="118"/>
        <v/>
      </c>
      <c r="AJ78" s="33"/>
      <c r="AK78" s="32" t="str">
        <f t="shared" si="119"/>
        <v/>
      </c>
      <c r="AL78" s="33"/>
      <c r="AM78" s="36"/>
      <c r="AN78" s="35"/>
      <c r="AO78" s="32" t="str">
        <f t="shared" si="120"/>
        <v/>
      </c>
      <c r="AP78" s="33"/>
      <c r="AQ78" s="32" t="str">
        <f t="shared" si="121"/>
        <v/>
      </c>
      <c r="AR78" s="33"/>
      <c r="AS78" s="36"/>
      <c r="AT78" s="35"/>
      <c r="AU78" s="32" t="str">
        <f t="shared" si="122"/>
        <v/>
      </c>
      <c r="AV78" s="33"/>
      <c r="AW78" s="32" t="str">
        <f t="shared" si="123"/>
        <v/>
      </c>
      <c r="AX78" s="33"/>
      <c r="AY78" s="36"/>
      <c r="AZ78" s="37">
        <f t="shared" si="124"/>
        <v>2</v>
      </c>
      <c r="BA78" s="32">
        <f t="shared" si="125"/>
        <v>30</v>
      </c>
      <c r="BB78" s="38" t="str">
        <f t="shared" si="126"/>
        <v/>
      </c>
      <c r="BC78" s="32" t="str">
        <f t="shared" si="127"/>
        <v/>
      </c>
      <c r="BD78" s="38">
        <f t="shared" si="128"/>
        <v>4</v>
      </c>
      <c r="BE78" s="39">
        <f t="shared" si="129"/>
        <v>2</v>
      </c>
      <c r="BF78" s="432" t="s">
        <v>153</v>
      </c>
      <c r="BG78" s="57" t="s">
        <v>191</v>
      </c>
    </row>
    <row r="79" spans="1:59" s="40" customFormat="1" ht="16.149999999999999" customHeight="1" x14ac:dyDescent="0.2">
      <c r="A79" s="41" t="s">
        <v>363</v>
      </c>
      <c r="B79" s="107" t="s">
        <v>185</v>
      </c>
      <c r="C79" s="30" t="s">
        <v>487</v>
      </c>
      <c r="D79" s="31"/>
      <c r="E79" s="32" t="str">
        <f t="shared" si="108"/>
        <v/>
      </c>
      <c r="F79" s="33"/>
      <c r="G79" s="32" t="str">
        <f t="shared" si="109"/>
        <v/>
      </c>
      <c r="H79" s="33"/>
      <c r="I79" s="34"/>
      <c r="J79" s="35"/>
      <c r="K79" s="32" t="str">
        <f t="shared" si="110"/>
        <v/>
      </c>
      <c r="L79" s="33"/>
      <c r="M79" s="32" t="str">
        <f t="shared" si="111"/>
        <v/>
      </c>
      <c r="N79" s="33"/>
      <c r="O79" s="34"/>
      <c r="P79" s="35"/>
      <c r="Q79" s="32" t="str">
        <f t="shared" si="112"/>
        <v/>
      </c>
      <c r="R79" s="33"/>
      <c r="S79" s="32" t="str">
        <f t="shared" si="113"/>
        <v/>
      </c>
      <c r="T79" s="33"/>
      <c r="U79" s="34"/>
      <c r="V79" s="35"/>
      <c r="W79" s="32" t="str">
        <f t="shared" si="114"/>
        <v/>
      </c>
      <c r="X79" s="33"/>
      <c r="Y79" s="32" t="str">
        <f t="shared" si="115"/>
        <v/>
      </c>
      <c r="Z79" s="33"/>
      <c r="AA79" s="34"/>
      <c r="AB79" s="35"/>
      <c r="AC79" s="32" t="str">
        <f t="shared" si="116"/>
        <v/>
      </c>
      <c r="AD79" s="33"/>
      <c r="AE79" s="32" t="str">
        <f t="shared" si="117"/>
        <v/>
      </c>
      <c r="AF79" s="33"/>
      <c r="AG79" s="36"/>
      <c r="AH79" s="65">
        <v>2</v>
      </c>
      <c r="AI79" s="32">
        <f>IF(AH79*15=0,"",AH79*15)</f>
        <v>30</v>
      </c>
      <c r="AJ79" s="62">
        <v>2</v>
      </c>
      <c r="AK79" s="32">
        <f>IF(AJ79*15=0,"",AJ79*15)</f>
        <v>30</v>
      </c>
      <c r="AL79" s="33">
        <v>7</v>
      </c>
      <c r="AM79" s="64" t="s">
        <v>29</v>
      </c>
      <c r="AN79" s="35"/>
      <c r="AO79" s="32" t="str">
        <f>IF(AN79*15=0,"",AN79*15)</f>
        <v/>
      </c>
      <c r="AP79" s="33"/>
      <c r="AQ79" s="32" t="str">
        <f>IF(AP79*15=0,"",AP79*15)</f>
        <v/>
      </c>
      <c r="AR79" s="33"/>
      <c r="AS79" s="36"/>
      <c r="AT79" s="65"/>
      <c r="AU79" s="32" t="str">
        <f t="shared" si="122"/>
        <v/>
      </c>
      <c r="AV79" s="33"/>
      <c r="AW79" s="32" t="str">
        <f t="shared" si="123"/>
        <v/>
      </c>
      <c r="AX79" s="33"/>
      <c r="AY79" s="36"/>
      <c r="AZ79" s="37">
        <f t="shared" si="124"/>
        <v>2</v>
      </c>
      <c r="BA79" s="32">
        <f t="shared" si="125"/>
        <v>30</v>
      </c>
      <c r="BB79" s="38">
        <f t="shared" si="126"/>
        <v>2</v>
      </c>
      <c r="BC79" s="32">
        <f t="shared" si="127"/>
        <v>30</v>
      </c>
      <c r="BD79" s="38">
        <f t="shared" si="128"/>
        <v>7</v>
      </c>
      <c r="BE79" s="39">
        <f t="shared" si="129"/>
        <v>4</v>
      </c>
      <c r="BF79" s="430" t="s">
        <v>153</v>
      </c>
      <c r="BG79" s="43" t="s">
        <v>193</v>
      </c>
    </row>
    <row r="80" spans="1:59" s="40" customFormat="1" ht="16.149999999999999" customHeight="1" x14ac:dyDescent="0.2">
      <c r="A80" s="41" t="s">
        <v>364</v>
      </c>
      <c r="B80" s="107" t="s">
        <v>185</v>
      </c>
      <c r="C80" s="59" t="s">
        <v>194</v>
      </c>
      <c r="D80" s="31"/>
      <c r="E80" s="32" t="str">
        <f t="shared" si="108"/>
        <v/>
      </c>
      <c r="F80" s="33"/>
      <c r="G80" s="32" t="str">
        <f t="shared" si="109"/>
        <v/>
      </c>
      <c r="H80" s="33"/>
      <c r="I80" s="34"/>
      <c r="J80" s="35"/>
      <c r="K80" s="32" t="str">
        <f t="shared" si="110"/>
        <v/>
      </c>
      <c r="L80" s="33"/>
      <c r="M80" s="32" t="str">
        <f t="shared" si="111"/>
        <v/>
      </c>
      <c r="N80" s="33"/>
      <c r="O80" s="34"/>
      <c r="P80" s="35"/>
      <c r="Q80" s="32" t="str">
        <f t="shared" si="112"/>
        <v/>
      </c>
      <c r="R80" s="33"/>
      <c r="S80" s="32" t="str">
        <f t="shared" si="113"/>
        <v/>
      </c>
      <c r="T80" s="33"/>
      <c r="U80" s="34"/>
      <c r="V80" s="35"/>
      <c r="W80" s="32" t="str">
        <f t="shared" si="114"/>
        <v/>
      </c>
      <c r="X80" s="33"/>
      <c r="Y80" s="32" t="str">
        <f t="shared" si="115"/>
        <v/>
      </c>
      <c r="Z80" s="33"/>
      <c r="AA80" s="34"/>
      <c r="AB80" s="35"/>
      <c r="AC80" s="32" t="str">
        <f t="shared" si="116"/>
        <v/>
      </c>
      <c r="AD80" s="33"/>
      <c r="AE80" s="32" t="str">
        <f t="shared" si="117"/>
        <v/>
      </c>
      <c r="AF80" s="33"/>
      <c r="AG80" s="36"/>
      <c r="AH80" s="45"/>
      <c r="AI80" s="46"/>
      <c r="AJ80" s="74"/>
      <c r="AK80" s="46"/>
      <c r="AL80" s="47"/>
      <c r="AM80" s="36"/>
      <c r="AN80" s="35"/>
      <c r="AO80" s="32" t="str">
        <f>IF(AN80*15=0,"",AN80*15)</f>
        <v/>
      </c>
      <c r="AP80" s="33"/>
      <c r="AQ80" s="32" t="str">
        <f>IF(AP80*15=0,"",AP80*15)</f>
        <v/>
      </c>
      <c r="AR80" s="33"/>
      <c r="AS80" s="36"/>
      <c r="AT80" s="72">
        <v>1</v>
      </c>
      <c r="AU80" s="32">
        <f t="shared" si="122"/>
        <v>15</v>
      </c>
      <c r="AV80" s="62">
        <v>0</v>
      </c>
      <c r="AW80" s="32" t="str">
        <f t="shared" si="123"/>
        <v/>
      </c>
      <c r="AX80" s="33">
        <v>4</v>
      </c>
      <c r="AY80" s="36" t="s">
        <v>159</v>
      </c>
      <c r="AZ80" s="37">
        <f>IF(D80+J80+P80+V80+AB80+AH80+AN80+AT80=0,"",D80+J80+P80+V80+AB80+AH80+AN80+AT80)</f>
        <v>1</v>
      </c>
      <c r="BA80" s="32">
        <f>IF((D80+J80+P80+V80+AB80+AH80+AN80+AT80)*15=0,"",(D80+J80+P80+V80+AB80+AH80+AN80+AT80)*15)</f>
        <v>15</v>
      </c>
      <c r="BB80" s="38" t="str">
        <f>IF(F80+L80+R80+X80+AD80+AJ80+AP80+AV80=0,"",F80+L80+R80+X80+AD80+AJ80+AP80+AV80)</f>
        <v/>
      </c>
      <c r="BC80" s="32" t="str">
        <f>IF((F80+L80+R80+X80+AD80+AJ80+AP80+AV80)*15=0,"",(F80+L80+R80+X80+AD80+AJ80+AP80+AV80)*15)</f>
        <v/>
      </c>
      <c r="BD80" s="38">
        <f>IF(H80+N80+T80+Z80+AF80+AL80+AR80+AX80=0,"",H80+N80+T80+Z80+AF80+AL80+AR80+AX80)</f>
        <v>4</v>
      </c>
      <c r="BE80" s="39">
        <f>IF((D80+J80+P80+V80+AB80+F80+L80+R80+X80+AD80+AH80+AN80+AT80+AF80+AP80+AV80)=0,"",(D80+J80+P80+V80+AB80+F80+L80+R80+X80+AD80+AH80+AN80+AT80+AJ80+AP80+AV80))</f>
        <v>1</v>
      </c>
      <c r="BF80" s="430" t="s">
        <v>164</v>
      </c>
      <c r="BG80" s="43" t="s">
        <v>165</v>
      </c>
    </row>
    <row r="81" spans="1:59" s="40" customFormat="1" ht="16.149999999999999" customHeight="1" x14ac:dyDescent="0.2">
      <c r="A81" s="41"/>
      <c r="B81" s="107" t="s">
        <v>181</v>
      </c>
      <c r="C81" s="59" t="s">
        <v>195</v>
      </c>
      <c r="D81" s="31"/>
      <c r="E81" s="32" t="str">
        <f t="shared" si="108"/>
        <v/>
      </c>
      <c r="F81" s="33"/>
      <c r="G81" s="32" t="str">
        <f t="shared" si="109"/>
        <v/>
      </c>
      <c r="H81" s="33"/>
      <c r="I81" s="44"/>
      <c r="J81" s="35"/>
      <c r="K81" s="32" t="str">
        <f t="shared" si="110"/>
        <v/>
      </c>
      <c r="L81" s="33"/>
      <c r="M81" s="32" t="str">
        <f t="shared" si="111"/>
        <v/>
      </c>
      <c r="N81" s="33"/>
      <c r="O81" s="44"/>
      <c r="P81" s="35"/>
      <c r="Q81" s="32" t="str">
        <f t="shared" si="112"/>
        <v/>
      </c>
      <c r="R81" s="33"/>
      <c r="S81" s="32" t="str">
        <f t="shared" si="113"/>
        <v/>
      </c>
      <c r="T81" s="33"/>
      <c r="U81" s="44"/>
      <c r="V81" s="35"/>
      <c r="W81" s="32" t="str">
        <f t="shared" si="114"/>
        <v/>
      </c>
      <c r="X81" s="33"/>
      <c r="Y81" s="32" t="str">
        <f t="shared" si="115"/>
        <v/>
      </c>
      <c r="Z81" s="33"/>
      <c r="AA81" s="44"/>
      <c r="AB81" s="35"/>
      <c r="AC81" s="32" t="str">
        <f t="shared" si="116"/>
        <v/>
      </c>
      <c r="AD81" s="33"/>
      <c r="AE81" s="32" t="str">
        <f t="shared" si="117"/>
        <v/>
      </c>
      <c r="AF81" s="33"/>
      <c r="AG81" s="48"/>
      <c r="AH81" s="45">
        <v>1</v>
      </c>
      <c r="AI81" s="32">
        <f t="shared" si="118"/>
        <v>15</v>
      </c>
      <c r="AJ81" s="62">
        <v>1</v>
      </c>
      <c r="AK81" s="32">
        <f t="shared" si="119"/>
        <v>15</v>
      </c>
      <c r="AL81" s="33">
        <v>3</v>
      </c>
      <c r="AM81" s="48" t="s">
        <v>31</v>
      </c>
      <c r="AN81" s="35"/>
      <c r="AO81" s="32" t="str">
        <f t="shared" si="120"/>
        <v/>
      </c>
      <c r="AP81" s="33"/>
      <c r="AQ81" s="32" t="str">
        <f t="shared" si="121"/>
        <v/>
      </c>
      <c r="AR81" s="33"/>
      <c r="AS81" s="48"/>
      <c r="AT81" s="35"/>
      <c r="AU81" s="32" t="str">
        <f t="shared" si="122"/>
        <v/>
      </c>
      <c r="AV81" s="33"/>
      <c r="AW81" s="32" t="str">
        <f t="shared" si="123"/>
        <v/>
      </c>
      <c r="AX81" s="33"/>
      <c r="AY81" s="48"/>
      <c r="AZ81" s="37">
        <f t="shared" si="124"/>
        <v>1</v>
      </c>
      <c r="BA81" s="32">
        <f t="shared" si="125"/>
        <v>15</v>
      </c>
      <c r="BB81" s="38">
        <f t="shared" si="126"/>
        <v>1</v>
      </c>
      <c r="BC81" s="32">
        <f t="shared" si="127"/>
        <v>15</v>
      </c>
      <c r="BD81" s="38">
        <f t="shared" si="128"/>
        <v>3</v>
      </c>
      <c r="BE81" s="49">
        <f t="shared" si="129"/>
        <v>2</v>
      </c>
      <c r="BF81" s="430"/>
      <c r="BG81" s="43"/>
    </row>
    <row r="82" spans="1:59" s="309" customFormat="1" ht="16.149999999999999" customHeight="1" thickBot="1" x14ac:dyDescent="0.25">
      <c r="A82" s="307"/>
      <c r="B82" s="308"/>
      <c r="C82" s="396" t="s">
        <v>196</v>
      </c>
      <c r="D82" s="109" t="str">
        <f>IF(SUM(D76:D81)=0,"",SUM(D76:D81))</f>
        <v/>
      </c>
      <c r="E82" s="110" t="str">
        <f>IF(SUM(D76:D81)*15=0,"",SUM(D76:D81)*15)</f>
        <v/>
      </c>
      <c r="F82" s="110" t="str">
        <f>IF(SUM(F76:F81)=0,"",SUM(F76:F81))</f>
        <v/>
      </c>
      <c r="G82" s="110" t="str">
        <f>IF(SUM(F76:F81)*15=0,"",SUM(F76:F81)*15)</f>
        <v/>
      </c>
      <c r="H82" s="110" t="str">
        <f>IF(SUM(H76:H81)=0,"",SUM(H76:H81))</f>
        <v/>
      </c>
      <c r="I82" s="111" t="str">
        <f>IF(SUM(D76:D81)+SUM(F76:F81)=0,"",SUM(D76:D81)+SUM(F76:F81))</f>
        <v/>
      </c>
      <c r="J82" s="109" t="str">
        <f>IF(SUM(J76:J81)=0,"",SUM(J76:J81))</f>
        <v/>
      </c>
      <c r="K82" s="110" t="str">
        <f>IF(SUM(J76:J81)*15=0,"",SUM(J76:J81)*15)</f>
        <v/>
      </c>
      <c r="L82" s="110" t="str">
        <f>IF(SUM(L76:L81)=0,"",SUM(L76:L81))</f>
        <v/>
      </c>
      <c r="M82" s="110" t="str">
        <f>IF(SUM(L76:L81)*15=0,"",SUM(L76:L81)*15)</f>
        <v/>
      </c>
      <c r="N82" s="110" t="str">
        <f>IF(SUM(N76:N81)=0,"",SUM(N76:N81))</f>
        <v/>
      </c>
      <c r="O82" s="111" t="str">
        <f>IF(SUM(J76:J81)+SUM(L76:L81)=0,"",SUM(J76:J81)+SUM(L76:L81))</f>
        <v/>
      </c>
      <c r="P82" s="109" t="str">
        <f>IF(SUM(P76:P81)=0,"",SUM(P76:P81))</f>
        <v/>
      </c>
      <c r="Q82" s="110" t="str">
        <f>IF(SUM(P76:P81)*15=0,"",SUM(P76:P81)*15)</f>
        <v/>
      </c>
      <c r="R82" s="110" t="str">
        <f>IF(SUM(R76:R81)=0,"",SUM(R76:R81))</f>
        <v/>
      </c>
      <c r="S82" s="110" t="str">
        <f>IF(SUM(R76:R81)*15=0,"",SUM(R76:R81)*15)</f>
        <v/>
      </c>
      <c r="T82" s="110" t="str">
        <f>IF(SUM(T76:T81)=0,"",SUM(T76:T81))</f>
        <v/>
      </c>
      <c r="U82" s="111" t="str">
        <f>IF(SUM(P76:P81)+SUM(R76:R81)=0,"",SUM(P76:P81)+SUM(R76:R81))</f>
        <v/>
      </c>
      <c r="V82" s="109">
        <f>IF(SUM(V76:V81)=0,"",SUM(V76:V81))</f>
        <v>4</v>
      </c>
      <c r="W82" s="110">
        <f>IF(SUM(V76:V81)*15=0,"",SUM(V76:V81)*15)</f>
        <v>60</v>
      </c>
      <c r="X82" s="110">
        <f>IF(SUM(X76:X81)=0,"",SUM(X76:X81))</f>
        <v>1</v>
      </c>
      <c r="Y82" s="110">
        <f>IF(SUM(X76:X81)*15=0,"",SUM(X76:X81)*15)</f>
        <v>15</v>
      </c>
      <c r="Z82" s="110">
        <f>IF(SUM(Z76:Z81)=0,"",SUM(Z76:Z81))</f>
        <v>10</v>
      </c>
      <c r="AA82" s="111">
        <f>IF(SUM(V76:V81)+SUM(X76:X81)=0,"",SUM(V76:V81)+SUM(X76:X81))</f>
        <v>5</v>
      </c>
      <c r="AB82" s="109">
        <f>IF(SUM(AB76:AB81)=0,"",SUM(AB76:AB81))</f>
        <v>2</v>
      </c>
      <c r="AC82" s="110">
        <f>IF(SUM(AB76:AB81)*15=0,"",SUM(AB76:AB81)*15)</f>
        <v>30</v>
      </c>
      <c r="AD82" s="110" t="str">
        <f>IF(SUM(AD76:AD81)=0,"",SUM(AD76:AD81))</f>
        <v/>
      </c>
      <c r="AE82" s="110" t="str">
        <f>IF(SUM(AD76:AD81)*15=0,"",SUM(AD76:AD81)*15)</f>
        <v/>
      </c>
      <c r="AF82" s="112">
        <f>IF(SUM(AF76:AF81)=0,"",SUM(AF76:AF81))</f>
        <v>4</v>
      </c>
      <c r="AG82" s="111">
        <f>IF(SUM(AB76:AB81)+SUM(AD76:AD81)=0,"",SUM(AB76:AB81)+SUM(AD76:AD81))</f>
        <v>2</v>
      </c>
      <c r="AH82" s="109">
        <f>IF(SUM(AH76:AH81)=0,"",SUM(AH76:AH81))</f>
        <v>3</v>
      </c>
      <c r="AI82" s="110">
        <f>IF(SUM(AH76:AH81)*15=0,"",SUM(AH76:AH81)*15)</f>
        <v>45</v>
      </c>
      <c r="AJ82" s="110">
        <f>IF(SUM(AJ76:AJ81)=0,"",SUM(AJ76:AJ81))</f>
        <v>3</v>
      </c>
      <c r="AK82" s="110">
        <f>IF(SUM(AJ76:AJ81)*15=0,"",SUM(AJ76:AJ81)*15)</f>
        <v>45</v>
      </c>
      <c r="AL82" s="112">
        <f>IF(SUM(AL76:AL81)=0,"",SUM(AL76:AL81))</f>
        <v>10</v>
      </c>
      <c r="AM82" s="111">
        <f>IF(SUM(AH76:AH81)+SUM(AJ76:AJ81)=0,"",SUM(AH76:AH81)+SUM(AJ76:AJ81))</f>
        <v>6</v>
      </c>
      <c r="AN82" s="109" t="str">
        <f>IF(SUM(AN76:AN81)=0,"",SUM(AN76:AN81))</f>
        <v/>
      </c>
      <c r="AO82" s="110" t="str">
        <f>IF(SUM(AN76:AN81)*15=0,"",SUM(AN76:AN81)*15)</f>
        <v/>
      </c>
      <c r="AP82" s="110" t="str">
        <f>IF(SUM(AP76:AP81)=0,"",SUM(AP76:AP81))</f>
        <v/>
      </c>
      <c r="AQ82" s="110">
        <f>SUM(AQ76:AQ81)</f>
        <v>0</v>
      </c>
      <c r="AR82" s="112" t="str">
        <f>IF(SUM(AR76:AR81)=0,"",SUM(AR76:AR81))</f>
        <v/>
      </c>
      <c r="AS82" s="111" t="str">
        <f>IF(SUM(AN76:AN81)+SUM(AP76:AP81)=0,"",SUM(AN76:AN81)+SUM(AP76:AP81))</f>
        <v/>
      </c>
      <c r="AT82" s="109">
        <f>IF(SUM(AT76:AT81)=0,"",SUM(AT76:AT81))</f>
        <v>1</v>
      </c>
      <c r="AU82" s="110">
        <f>IF(SUM(AT76:AT81)*15=0,"",SUM(AT76:AT81)*15)</f>
        <v>15</v>
      </c>
      <c r="AV82" s="110" t="str">
        <f>IF(SUM(AV76:AV81)=0,"",SUM(AV76:AV81))</f>
        <v/>
      </c>
      <c r="AW82" s="110" t="str">
        <f>IF(SUM(AV76:AV81)*15=0,"",SUM(AV76:AV81)*15)</f>
        <v/>
      </c>
      <c r="AX82" s="112">
        <f>IF(SUM(AX76:AX81)=0,"",SUM(AX76:AX81))</f>
        <v>4</v>
      </c>
      <c r="AY82" s="111">
        <f>IF(SUM(AT76:AT81)+SUM(AV76:AV81)=0,"",SUM(AT76:AT81)+SUM(AV76:AV81))</f>
        <v>1</v>
      </c>
      <c r="AZ82" s="113">
        <f>IF(SUM(AZ76:AZ81)=0,"",SUM(AZ76:AZ81))</f>
        <v>10</v>
      </c>
      <c r="BA82" s="114">
        <f>IF(SUM(AZ76:AZ81)*15=0,"",SUM(AZ76:AZ81)*15)</f>
        <v>150</v>
      </c>
      <c r="BB82" s="114">
        <f>IF(SUM(BB76:BB81)=0,"",SUM(BB76:BB81))</f>
        <v>4</v>
      </c>
      <c r="BC82" s="114">
        <f>IF(SUM(BB76:BB81)*15=0,"",SUM(BB76:BB81)*15)</f>
        <v>60</v>
      </c>
      <c r="BD82" s="115">
        <f>IF(SUM(BD76:BD81)=0,"",SUM(BD76:BD81))</f>
        <v>28</v>
      </c>
      <c r="BE82" s="116">
        <f>IF(SUM(AZ76:AZ81)+SUM(BB76:BB81)=0,"",SUM(AZ76:AZ81)+SUM(BB76:BB81))</f>
        <v>14</v>
      </c>
      <c r="BF82" s="428"/>
      <c r="BG82" s="24"/>
    </row>
    <row r="83" spans="1:59" s="312" customFormat="1" ht="16.149999999999999" customHeight="1" thickBot="1" x14ac:dyDescent="0.25">
      <c r="A83" s="310"/>
      <c r="B83" s="311"/>
      <c r="C83" s="398" t="s">
        <v>197</v>
      </c>
      <c r="D83" s="117" t="str">
        <f>IF(SUM(D60:D73)+SUM(D76:D81)=0,"",SUM(D60:D73)+SUM(D76:D81))</f>
        <v/>
      </c>
      <c r="E83" s="80" t="str">
        <f>IF(SUM(D60:D73)+SUM(D76:D81)*15=0,"",(SUM(D60:D73)+SUM(D76:D81))*15)</f>
        <v/>
      </c>
      <c r="F83" s="80" t="str">
        <f>IF(SUM(F60:F73)+SUM(F76:F81)=0,"",SUM(F60:F73)+SUM(F76:F81))</f>
        <v/>
      </c>
      <c r="G83" s="80" t="str">
        <f>IF(SUM(F60:F73)+SUM(F76:F81)*15=0,"",(SUM(F60:F73)+SUM(F76:F81))*15)</f>
        <v/>
      </c>
      <c r="H83" s="80" t="str">
        <f>IF(SUM(H60:H73)+SUM(H76:H81)=0,"",SUM(H60:H73)+SUM(H76:H81))</f>
        <v/>
      </c>
      <c r="I83" s="118" t="str">
        <f>IF(SUM(D60:D73)+SUM(D76:D81)+SUM(F60:F73)+SUM(F76:F81)=0,"",(SUM(D60:D73)+SUM(D76:D81)+SUM(F60:F73)+SUM(F76:F81)))</f>
        <v/>
      </c>
      <c r="J83" s="117" t="str">
        <f>IF(SUM(J60:J73)+SUM(J76:J81)=0,"",SUM(J60:J73)+SUM(J76:J81))</f>
        <v/>
      </c>
      <c r="K83" s="80" t="str">
        <f>IF(SUM(J60:J73)+SUM(J76:J81)*15=0,"",(SUM(J60:J73)+SUM(J76:J81))*15)</f>
        <v/>
      </c>
      <c r="L83" s="80" t="str">
        <f>IF(SUM(L60:L73)+SUM(L76:L81)=0,"",SUM(L60:L73)+SUM(L76:L81))</f>
        <v/>
      </c>
      <c r="M83" s="80" t="str">
        <f>IF(SUM(L60:L72)+SUM(L76:L81)*15=0,"",SUM(L60:L72)+SUM(L76:L81)*15)</f>
        <v/>
      </c>
      <c r="N83" s="80" t="str">
        <f>IF(SUM(N60:N73)+SUM(N76:N81)=0,"",SUM(N60:N73)+SUM(N76:N81))</f>
        <v/>
      </c>
      <c r="O83" s="118" t="str">
        <f>IF(SUM(J60:J73)+SUM(J76:J81)+SUM(L60:L73)+SUM(L76:L81)=0,"",(SUM(J60:J73)+SUM(J76:J81)+SUM(L60:L73)+SUM(L76:L81)))</f>
        <v/>
      </c>
      <c r="P83" s="117">
        <f>IF(SUM(P60:P73)+SUM(P76:P81)=0,"",SUM(P60:P73)+SUM(P76:P81))</f>
        <v>5</v>
      </c>
      <c r="Q83" s="80">
        <f>IF(SUM(P60:P73)+SUM(P76:P81)*15=0,"",(SUM(P60:P73)+SUM(P76:P81))*15)</f>
        <v>75</v>
      </c>
      <c r="R83" s="80" t="str">
        <f>IF(SUM(R60:R73)+SUM(R76:R81)=0,"",SUM(R60:R73)+SUM(R76:R81))</f>
        <v/>
      </c>
      <c r="S83" s="80" t="str">
        <f>IF(SUM(R60:R73)+SUM(R76:R81)*15=0,"",(SUM(R60:R73)+SUM(R76:R81))*15)</f>
        <v/>
      </c>
      <c r="T83" s="80">
        <f>IF(SUM(T60:T73)+SUM(T76:T81)=0,"",SUM(T60:T73)+SUM(T76:T81))</f>
        <v>6</v>
      </c>
      <c r="U83" s="118">
        <f>IF(SUM(P60:P73)+SUM(P76:P81)+SUM(R60:R73)+SUM(R76:R81)=0,"",(SUM(P60:P73)+SUM(P76:P81)+SUM(R60:R73)+SUM(R76:R81)))</f>
        <v>5</v>
      </c>
      <c r="V83" s="119">
        <f>IF(SUM(V60:V73)+SUM(V76:V81)=0,"",SUM(V60:V73)+SUM(V76:V81))</f>
        <v>9</v>
      </c>
      <c r="W83" s="120">
        <f>IF(SUM(V60:V73)+SUM(V76:V81)*15=0,"",(SUM(V60:V73)+SUM(V76:V81))*15)</f>
        <v>135</v>
      </c>
      <c r="X83" s="120">
        <f>IF(SUM(X60:X73)+SUM(X76:X81)=0,"",SUM(X60:X73)+SUM(X76:X81))</f>
        <v>4</v>
      </c>
      <c r="Y83" s="120">
        <f>IF(SUM(X60:X73)+SUM(X76:X81)*15=0,"",(SUM(X60:X73)+SUM(X76:X81))*15)</f>
        <v>60</v>
      </c>
      <c r="Z83" s="120">
        <f>IF(SUM(Z60:Z73)+SUM(Z76:Z81)=0,"",SUM(Z60:Z73)+SUM(Z76:Z81))</f>
        <v>19</v>
      </c>
      <c r="AA83" s="118">
        <f>IF(SUM(V60:V73)+SUM(V76:V81)+SUM(X60:X73)+SUM(X76:X81)=0,"",(SUM(V60:V73)+SUM(V76:V81)+SUM(X60:X73)+SUM(X76:X81)))</f>
        <v>13</v>
      </c>
      <c r="AB83" s="119">
        <f>IF(SUM(AB60:AB73)+SUM(AB76:AB81)=0,"",SUM(AB60:AB73)+SUM(AB76:AB81))</f>
        <v>13</v>
      </c>
      <c r="AC83" s="120">
        <f>IF(SUM(AB60:AB73)+SUM(AB76:AB81)*15=0,"",(SUM(AB60:AB73)+SUM(AB76:AB81))*15)</f>
        <v>195</v>
      </c>
      <c r="AD83" s="120">
        <f>IF(SUM(AD60:AD73)+SUM(AD76:AD81)=0,"",SUM(AD60:AD73)+SUM(AD76:AD81))</f>
        <v>2</v>
      </c>
      <c r="AE83" s="120">
        <f>IF(SUM(AD60:AD73)+SUM(AD76:AD81)*15=0,"",(SUM(AD60:AD73)+SUM(AD76:AD81))*15)</f>
        <v>30</v>
      </c>
      <c r="AF83" s="120">
        <f>IF(SUM(AF60:AF73)+SUM(AF76:AF81)=0,"",SUM(AF60:AF73)+SUM(AF76:AF81))</f>
        <v>22</v>
      </c>
      <c r="AG83" s="118">
        <f>IF(SUM(AB60:AB73)+SUM(AB76:AB81)+SUM(AD60:AD73)+SUM(AD76:AD81)=0,"",(SUM(AB60:AB73)+SUM(AB76:AB81)+SUM(AD60:AD73)+SUM(AD76:AD81)))</f>
        <v>15</v>
      </c>
      <c r="AH83" s="119">
        <f>IF(SUM(AH60:AH73)+SUM(AH76:AH81)=0,"",SUM(AH60:AH73)+SUM(AH76:AH81))</f>
        <v>9</v>
      </c>
      <c r="AI83" s="120">
        <f>IF(SUM(AH60:AH73)+SUM(AH76:AH81)*15=0,"",(SUM(AH60:AH73)+SUM(AH76:AH81))*15)</f>
        <v>135</v>
      </c>
      <c r="AJ83" s="120">
        <f>IF(SUM(AJ60:AJ73)+SUM(AJ76:AJ81)=0,"",SUM(AJ60:AJ73)+SUM(AJ76:AJ81))</f>
        <v>5</v>
      </c>
      <c r="AK83" s="120">
        <f>IF(SUM(AJ60:AJ73)+SUM(AJ76:AJ81)*15=0,"",(SUM(AJ60:AJ73)+SUM(AJ76:AJ81))*15)</f>
        <v>75</v>
      </c>
      <c r="AL83" s="120">
        <f>IF(SUM(AL60:AL73)+SUM(AL76:AL81)=0,"",SUM(AL60:AL73)+SUM(AL76:AL81))</f>
        <v>24</v>
      </c>
      <c r="AM83" s="118">
        <f>IF(SUM(AH60:AH73)+SUM(AH76:AH81)+SUM(AJ60:AJ73)+SUM(AJ76:AJ81)=0,"",(SUM(AH60:AH73)+SUM(AH76:AH81)+SUM(AJ60:AJ73)+SUM(AJ76:AJ81)))</f>
        <v>14</v>
      </c>
      <c r="AN83" s="119">
        <f>IF(SUM(AN60:AN73)+SUM(AN76:AN81)=0,"",SUM(AN60:AN73)+SUM(AN76:AN81))</f>
        <v>3</v>
      </c>
      <c r="AO83" s="120">
        <f>IF(SUM(AN60:AN73)+SUM(AN76:AN81)*15=0,"",(SUM(AN60:AN73)+SUM(AN76:AN81))*15)</f>
        <v>45</v>
      </c>
      <c r="AP83" s="120">
        <f>IF(SUM(AP60:AP73)+SUM(AP76:AP81)=0,"",SUM(AP60:AP73)+SUM(AP76:AP81))</f>
        <v>2</v>
      </c>
      <c r="AQ83" s="120">
        <f>AQ74+AQ82</f>
        <v>30</v>
      </c>
      <c r="AR83" s="120">
        <f>IF(SUM(AR60:AR73)+SUM(AR76:AR81)=0,"",SUM(AR60:AR73)+SUM(AR76:AR81))</f>
        <v>7</v>
      </c>
      <c r="AS83" s="118">
        <f>IF(SUM(AN60:AN73)+SUM(AN76:AN81)+SUM(AP60:AP73)+SUM(AP76:AP81)=0,"",(SUM(AN60:AN73)+SUM(AN76:AN81)+SUM(AP60:AP73)+SUM(AP76:AP81)))</f>
        <v>5</v>
      </c>
      <c r="AT83" s="119">
        <f>IF(SUM(AT60:AT73)+SUM(AT76:AT81)=0,"",SUM(AT60:AT73)+SUM(AT76:AT81))</f>
        <v>1</v>
      </c>
      <c r="AU83" s="120">
        <f>IF(SUM(AT60:AT73)+SUM(AT76:AT81)*15=0,"",(SUM(AT60:AT73)+SUM(AT76:AT81))*15)</f>
        <v>15</v>
      </c>
      <c r="AV83" s="120" t="str">
        <f>IF(SUM(AV60:AV73)+SUM(AV76:AV81)=0,"",SUM(AV60:AV73)+SUM(AV76:AV81))</f>
        <v/>
      </c>
      <c r="AW83" s="120" t="str">
        <f>IF(SUM(AV60:AV73)+SUM(AV76:AV81)*15=0,"",(SUM(AV60:AV73)+SUM(AV76:AV81))*15)</f>
        <v/>
      </c>
      <c r="AX83" s="120">
        <f>IF(SUM(AX60:AX73)+SUM(AX76:AX81)=0,"",SUM(AX60:AX73)+SUM(AX76:AX81))</f>
        <v>4</v>
      </c>
      <c r="AY83" s="121">
        <f>IF(SUM(AT60:AT73)+SUM(AT76:AT81)+SUM(AV60:AV73)+SUM(AV76:AV81)=0,"",(SUM(AT60:AT73)+SUM(AT76:AT81)+SUM(AV60:AV73)+SUM(AV76:AV81)))</f>
        <v>1</v>
      </c>
      <c r="AZ83" s="122">
        <f>IF(SUM(AZ60:AZ73)+SUM(AZ76:AZ81)=0,"",SUM(AZ60:AZ73)+SUM(AZ76:AZ81))</f>
        <v>40</v>
      </c>
      <c r="BA83" s="123">
        <f>IF(SUM(AZ60:AZ73)+SUM(AZ76:AZ81)*15=0,"",(SUM(AZ60:AZ73)+SUM(AZ76:AZ81))*15)</f>
        <v>600</v>
      </c>
      <c r="BB83" s="123">
        <f>IF(SUM(BB60:BB73)+SUM(BB76:BB81)=0,"",SUM(BB60:BB73)+SUM(BB76:BB81))</f>
        <v>13</v>
      </c>
      <c r="BC83" s="123">
        <f>IF(SUM(BB60:BB73)+SUM(BB76:BB81)*15=0,"",(SUM(BB60:BB73)+SUM(BB76:BB81))*15)</f>
        <v>195</v>
      </c>
      <c r="BD83" s="123">
        <f>IF(SUM(BD60:BD73)+SUM(BD76:BD81)=0,"",SUM(BD60:BD73)+SUM(BD76:BD81))</f>
        <v>82</v>
      </c>
      <c r="BE83" s="124">
        <f>IF(SUM(AZ60:AZ73)+SUM(AZ76:AZ81)+SUM(BB60:BB73)+SUM(BB76:BB81)=0,"",(SUM(AZ60:AZ73)+SUM(AZ76:AZ81)+SUM(BB60:BB73)+SUM(BB76:BB81)))</f>
        <v>53</v>
      </c>
      <c r="BF83" s="438"/>
      <c r="BG83" s="125"/>
    </row>
    <row r="84" spans="1:59" s="132" customFormat="1" ht="16.149999999999999" hidden="1" customHeight="1" x14ac:dyDescent="0.2">
      <c r="A84" s="717" t="s">
        <v>146</v>
      </c>
      <c r="B84" s="718"/>
      <c r="C84" s="719"/>
      <c r="D84" s="126">
        <f>SUM(D83)</f>
        <v>0</v>
      </c>
      <c r="E84" s="127">
        <f t="shared" ref="E84:BE84" si="130">SUM(E83)</f>
        <v>0</v>
      </c>
      <c r="F84" s="127">
        <f t="shared" si="130"/>
        <v>0</v>
      </c>
      <c r="G84" s="127">
        <f t="shared" si="130"/>
        <v>0</v>
      </c>
      <c r="H84" s="127">
        <f t="shared" si="130"/>
        <v>0</v>
      </c>
      <c r="I84" s="128">
        <f t="shared" si="130"/>
        <v>0</v>
      </c>
      <c r="J84" s="126">
        <f t="shared" si="130"/>
        <v>0</v>
      </c>
      <c r="K84" s="127">
        <f t="shared" si="130"/>
        <v>0</v>
      </c>
      <c r="L84" s="127">
        <f t="shared" si="130"/>
        <v>0</v>
      </c>
      <c r="M84" s="127">
        <f t="shared" si="130"/>
        <v>0</v>
      </c>
      <c r="N84" s="127">
        <f t="shared" si="130"/>
        <v>0</v>
      </c>
      <c r="O84" s="128">
        <f t="shared" si="130"/>
        <v>0</v>
      </c>
      <c r="P84" s="126">
        <f t="shared" si="130"/>
        <v>5</v>
      </c>
      <c r="Q84" s="127">
        <f t="shared" si="130"/>
        <v>75</v>
      </c>
      <c r="R84" s="127">
        <f t="shared" si="130"/>
        <v>0</v>
      </c>
      <c r="S84" s="127">
        <f t="shared" si="130"/>
        <v>0</v>
      </c>
      <c r="T84" s="127">
        <f t="shared" si="130"/>
        <v>6</v>
      </c>
      <c r="U84" s="128">
        <f t="shared" si="130"/>
        <v>5</v>
      </c>
      <c r="V84" s="126">
        <f t="shared" si="130"/>
        <v>9</v>
      </c>
      <c r="W84" s="127">
        <f t="shared" si="130"/>
        <v>135</v>
      </c>
      <c r="X84" s="127">
        <f t="shared" si="130"/>
        <v>4</v>
      </c>
      <c r="Y84" s="127">
        <f t="shared" si="130"/>
        <v>60</v>
      </c>
      <c r="Z84" s="127">
        <f t="shared" si="130"/>
        <v>19</v>
      </c>
      <c r="AA84" s="128">
        <f t="shared" si="130"/>
        <v>13</v>
      </c>
      <c r="AB84" s="129">
        <f t="shared" si="130"/>
        <v>13</v>
      </c>
      <c r="AC84" s="129">
        <f t="shared" si="130"/>
        <v>195</v>
      </c>
      <c r="AD84" s="129">
        <f t="shared" si="130"/>
        <v>2</v>
      </c>
      <c r="AE84" s="129">
        <f t="shared" si="130"/>
        <v>30</v>
      </c>
      <c r="AF84" s="129">
        <f t="shared" si="130"/>
        <v>22</v>
      </c>
      <c r="AG84" s="129">
        <f t="shared" si="130"/>
        <v>15</v>
      </c>
      <c r="AH84" s="129">
        <f t="shared" si="130"/>
        <v>9</v>
      </c>
      <c r="AI84" s="129">
        <f t="shared" si="130"/>
        <v>135</v>
      </c>
      <c r="AJ84" s="129">
        <f t="shared" si="130"/>
        <v>5</v>
      </c>
      <c r="AK84" s="129">
        <f t="shared" si="130"/>
        <v>75</v>
      </c>
      <c r="AL84" s="129">
        <f t="shared" si="130"/>
        <v>24</v>
      </c>
      <c r="AM84" s="129">
        <f t="shared" si="130"/>
        <v>14</v>
      </c>
      <c r="AN84" s="129">
        <f t="shared" si="130"/>
        <v>3</v>
      </c>
      <c r="AO84" s="129">
        <f t="shared" si="130"/>
        <v>45</v>
      </c>
      <c r="AP84" s="129">
        <f t="shared" si="130"/>
        <v>2</v>
      </c>
      <c r="AQ84" s="129">
        <f t="shared" si="130"/>
        <v>30</v>
      </c>
      <c r="AR84" s="129">
        <f t="shared" si="130"/>
        <v>7</v>
      </c>
      <c r="AS84" s="129">
        <f t="shared" si="130"/>
        <v>5</v>
      </c>
      <c r="AT84" s="129">
        <f t="shared" si="130"/>
        <v>1</v>
      </c>
      <c r="AU84" s="129">
        <f t="shared" si="130"/>
        <v>15</v>
      </c>
      <c r="AV84" s="129">
        <f t="shared" si="130"/>
        <v>0</v>
      </c>
      <c r="AW84" s="129">
        <f t="shared" si="130"/>
        <v>0</v>
      </c>
      <c r="AX84" s="129">
        <f t="shared" si="130"/>
        <v>4</v>
      </c>
      <c r="AY84" s="130">
        <f t="shared" si="130"/>
        <v>1</v>
      </c>
      <c r="AZ84" s="635">
        <f t="shared" si="130"/>
        <v>40</v>
      </c>
      <c r="BA84" s="635">
        <f t="shared" si="130"/>
        <v>600</v>
      </c>
      <c r="BB84" s="635">
        <f t="shared" si="130"/>
        <v>13</v>
      </c>
      <c r="BC84" s="635">
        <f t="shared" si="130"/>
        <v>195</v>
      </c>
      <c r="BD84" s="635">
        <f t="shared" si="130"/>
        <v>82</v>
      </c>
      <c r="BE84" s="636">
        <f t="shared" si="130"/>
        <v>53</v>
      </c>
      <c r="BF84" s="439"/>
      <c r="BG84" s="131"/>
    </row>
    <row r="85" spans="1:59" s="316" customFormat="1" ht="16.149999999999999" customHeight="1" x14ac:dyDescent="0.2">
      <c r="A85" s="313" t="s">
        <v>12</v>
      </c>
      <c r="B85" s="314"/>
      <c r="C85" s="315" t="s">
        <v>198</v>
      </c>
      <c r="D85" s="133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5"/>
      <c r="AZ85" s="134"/>
      <c r="BA85" s="134"/>
      <c r="BB85" s="134"/>
      <c r="BC85" s="134"/>
      <c r="BD85" s="134"/>
      <c r="BE85" s="135"/>
      <c r="BF85" s="440"/>
      <c r="BG85" s="136"/>
    </row>
    <row r="86" spans="1:59" s="40" customFormat="1" ht="16.149999999999999" customHeight="1" x14ac:dyDescent="0.2">
      <c r="A86" s="137" t="s">
        <v>379</v>
      </c>
      <c r="B86" s="138" t="s">
        <v>185</v>
      </c>
      <c r="C86" s="365" t="s">
        <v>199</v>
      </c>
      <c r="D86" s="139"/>
      <c r="E86" s="140" t="str">
        <f t="shared" ref="E86:E104" si="131">IF(D86*15=0,"",D86*15)</f>
        <v/>
      </c>
      <c r="F86" s="141"/>
      <c r="G86" s="140" t="str">
        <f t="shared" ref="G86:G104" si="132">IF(F86*15=0,"",F86*15)</f>
        <v/>
      </c>
      <c r="H86" s="141"/>
      <c r="I86" s="142"/>
      <c r="J86" s="143"/>
      <c r="K86" s="140" t="str">
        <f t="shared" ref="K86:K104" si="133">IF(J86*15=0,"",J86*15)</f>
        <v/>
      </c>
      <c r="L86" s="141"/>
      <c r="M86" s="140" t="str">
        <f t="shared" ref="M86:M104" si="134">IF(L86*15=0,"",L86*15)</f>
        <v/>
      </c>
      <c r="N86" s="141"/>
      <c r="O86" s="142"/>
      <c r="P86" s="143"/>
      <c r="Q86" s="140" t="str">
        <f t="shared" ref="Q86:Q104" si="135">IF(P86*15=0,"",P86*15)</f>
        <v/>
      </c>
      <c r="R86" s="141"/>
      <c r="S86" s="140" t="str">
        <f t="shared" ref="S86:S104" si="136">IF(R86*15=0,"",R86*15)</f>
        <v/>
      </c>
      <c r="T86" s="141"/>
      <c r="U86" s="142"/>
      <c r="V86" s="143">
        <v>2</v>
      </c>
      <c r="W86" s="140">
        <f t="shared" ref="W86:W104" si="137">IF(V86*15=0,"",V86*15)</f>
        <v>30</v>
      </c>
      <c r="X86" s="141"/>
      <c r="Y86" s="140" t="str">
        <f t="shared" ref="Y86:Y104" si="138">IF(X86*15=0,"",X86*15)</f>
        <v/>
      </c>
      <c r="Z86" s="141">
        <v>3</v>
      </c>
      <c r="AA86" s="142" t="s">
        <v>36</v>
      </c>
      <c r="AB86" s="143"/>
      <c r="AC86" s="140" t="str">
        <f t="shared" ref="AC86:AC104" si="139">IF(AB86*15=0,"",AB86*15)</f>
        <v/>
      </c>
      <c r="AD86" s="141"/>
      <c r="AE86" s="140" t="str">
        <f t="shared" ref="AE86:AE104" si="140">IF(AD86*15=0,"",AD86*15)</f>
        <v/>
      </c>
      <c r="AF86" s="141"/>
      <c r="AG86" s="144"/>
      <c r="AH86" s="143"/>
      <c r="AI86" s="140" t="str">
        <f t="shared" ref="AI86:AI104" si="141">IF(AH86*15=0,"",AH86*15)</f>
        <v/>
      </c>
      <c r="AJ86" s="141"/>
      <c r="AK86" s="140" t="str">
        <f t="shared" ref="AK86:AK104" si="142">IF(AJ86*15=0,"",AJ86*15)</f>
        <v/>
      </c>
      <c r="AL86" s="141"/>
      <c r="AM86" s="144"/>
      <c r="AN86" s="143"/>
      <c r="AO86" s="140" t="str">
        <f t="shared" ref="AO86:AO94" si="143">IF(AN86*15=0,"",AN86*15)</f>
        <v/>
      </c>
      <c r="AP86" s="141"/>
      <c r="AQ86" s="140" t="str">
        <f t="shared" ref="AQ86:AQ94" si="144">IF(AP86*15=0,"",AP86*15)</f>
        <v/>
      </c>
      <c r="AR86" s="141"/>
      <c r="AS86" s="144"/>
      <c r="AT86" s="143"/>
      <c r="AU86" s="140" t="str">
        <f t="shared" ref="AU86:AU104" si="145">IF(AT86*15=0,"",AT86*15)</f>
        <v/>
      </c>
      <c r="AV86" s="141"/>
      <c r="AW86" s="140" t="str">
        <f t="shared" ref="AW86:AW104" si="146">IF(AV86*15=0,"",AV86*15)</f>
        <v/>
      </c>
      <c r="AX86" s="141"/>
      <c r="AY86" s="145"/>
      <c r="AZ86" s="146">
        <f t="shared" ref="AZ86:AZ104" si="147">IF(D86+J86+P86+V86+AB86+AH86+AN86+AT86=0,"",D86+J86+P86+V86+AB86+AH86+AN86+AT86)</f>
        <v>2</v>
      </c>
      <c r="BA86" s="140">
        <f t="shared" ref="BA86:BA104" si="148">IF((D86+J86+P86+V86+AB86+AH86+AN86+AT86)*15=0,"",(D86+J86+P86+V86+AB86+AH86+AN86+AT86)*15)</f>
        <v>30</v>
      </c>
      <c r="BB86" s="146" t="str">
        <f t="shared" ref="BB86:BB104" si="149">IF(F86+L86+R86+X86+AD86+AJ86+AP86+AV86=0,"",F86+L86+R86+X86+AD86+AJ86+AP86+AV86)</f>
        <v/>
      </c>
      <c r="BC86" s="140" t="str">
        <f t="shared" ref="BC86:BC104" si="150">IF((F86+L86+R86+X86+AD86+AJ86+AP86+AV86)*15=0,"",(F86+L86+R86+X86+AD86+AJ86+AP86+AV86)*15)</f>
        <v/>
      </c>
      <c r="BD86" s="146">
        <f t="shared" ref="BD86:BD104" si="151">IF(H86+N86+T86+Z86+AF86+AL86+AR86+AX86=0,"",H86+N86+T86+Z86+AF86+AL86+AR86+AX86)</f>
        <v>3</v>
      </c>
      <c r="BE86" s="147">
        <f t="shared" ref="BE86:BE104" si="152">IF((D86+J86+P86+V86+AB86+F86+L86+R86+X86+AD86+AH86+AN86+AT86+AF86+AP86+AV86)=0,"",(D86+J86+P86+V86+AB86+F86+L86+R86+X86+AD86+AH86+AN86+AT86+AJ86+AP86+AV86))</f>
        <v>2</v>
      </c>
      <c r="BF86" s="441" t="s">
        <v>200</v>
      </c>
      <c r="BG86" s="148" t="s">
        <v>201</v>
      </c>
    </row>
    <row r="87" spans="1:59" s="40" customFormat="1" ht="16.149999999999999" customHeight="1" x14ac:dyDescent="0.2">
      <c r="A87" s="41" t="s">
        <v>365</v>
      </c>
      <c r="B87" s="107" t="s">
        <v>185</v>
      </c>
      <c r="C87" s="367" t="s">
        <v>327</v>
      </c>
      <c r="D87" s="139"/>
      <c r="E87" s="140" t="str">
        <f t="shared" ref="E87:E101" si="153">IF(D87*15=0,"",D87*15)</f>
        <v/>
      </c>
      <c r="F87" s="141"/>
      <c r="G87" s="140" t="str">
        <f t="shared" ref="G87:G101" si="154">IF(F87*15=0,"",F87*15)</f>
        <v/>
      </c>
      <c r="H87" s="141"/>
      <c r="I87" s="142"/>
      <c r="J87" s="143"/>
      <c r="K87" s="140" t="str">
        <f t="shared" ref="K87:K101" si="155">IF(J87*15=0,"",J87*15)</f>
        <v/>
      </c>
      <c r="L87" s="141"/>
      <c r="M87" s="140" t="str">
        <f t="shared" ref="M87:M101" si="156">IF(L87*15=0,"",L87*15)</f>
        <v/>
      </c>
      <c r="N87" s="141"/>
      <c r="O87" s="142"/>
      <c r="P87" s="143"/>
      <c r="Q87" s="140" t="str">
        <f t="shared" ref="Q87:Q101" si="157">IF(P87*15=0,"",P87*15)</f>
        <v/>
      </c>
      <c r="R87" s="141"/>
      <c r="S87" s="140" t="str">
        <f t="shared" ref="S87:S101" si="158">IF(R87*15=0,"",R87*15)</f>
        <v/>
      </c>
      <c r="T87" s="141"/>
      <c r="U87" s="142"/>
      <c r="V87" s="35"/>
      <c r="W87" s="32" t="str">
        <f>IF(V87*15=0,"",V87*15)</f>
        <v/>
      </c>
      <c r="X87" s="33"/>
      <c r="Y87" s="32" t="str">
        <f>IF(X87*15=0,"",X87*15)</f>
        <v/>
      </c>
      <c r="Z87" s="33"/>
      <c r="AA87" s="34"/>
      <c r="AB87" s="143"/>
      <c r="AC87" s="140" t="str">
        <f t="shared" ref="AC87" si="159">IF(AB87*15=0,"",AB87*15)</f>
        <v/>
      </c>
      <c r="AD87" s="141">
        <v>7</v>
      </c>
      <c r="AE87" s="140">
        <f t="shared" ref="AE87" si="160">IF(AD87*15=0,"",AD87*15)</f>
        <v>105</v>
      </c>
      <c r="AF87" s="141">
        <v>6</v>
      </c>
      <c r="AG87" s="144" t="s">
        <v>43</v>
      </c>
      <c r="AH87" s="35"/>
      <c r="AI87" s="32" t="str">
        <f t="shared" si="141"/>
        <v/>
      </c>
      <c r="AJ87" s="33"/>
      <c r="AK87" s="32" t="str">
        <f t="shared" si="142"/>
        <v/>
      </c>
      <c r="AL87" s="33"/>
      <c r="AM87" s="36"/>
      <c r="AN87" s="35"/>
      <c r="AO87" s="32" t="str">
        <f t="shared" si="143"/>
        <v/>
      </c>
      <c r="AP87" s="33"/>
      <c r="AQ87" s="32" t="str">
        <f t="shared" si="144"/>
        <v/>
      </c>
      <c r="AR87" s="33"/>
      <c r="AS87" s="36"/>
      <c r="AT87" s="35"/>
      <c r="AU87" s="32" t="str">
        <f t="shared" si="145"/>
        <v/>
      </c>
      <c r="AV87" s="33"/>
      <c r="AW87" s="32" t="str">
        <f t="shared" si="146"/>
        <v/>
      </c>
      <c r="AX87" s="33"/>
      <c r="AY87" s="36"/>
      <c r="AZ87" s="37" t="str">
        <f t="shared" si="147"/>
        <v/>
      </c>
      <c r="BA87" s="32" t="str">
        <f t="shared" si="148"/>
        <v/>
      </c>
      <c r="BB87" s="38">
        <f t="shared" si="149"/>
        <v>7</v>
      </c>
      <c r="BC87" s="32">
        <f t="shared" si="150"/>
        <v>105</v>
      </c>
      <c r="BD87" s="38">
        <f t="shared" si="151"/>
        <v>6</v>
      </c>
      <c r="BE87" s="39">
        <f t="shared" si="152"/>
        <v>7</v>
      </c>
      <c r="BF87" s="430" t="s">
        <v>202</v>
      </c>
      <c r="BG87" s="43" t="s">
        <v>203</v>
      </c>
    </row>
    <row r="88" spans="1:59" s="40" customFormat="1" ht="16.149999999999999" customHeight="1" x14ac:dyDescent="0.2">
      <c r="A88" s="41" t="s">
        <v>367</v>
      </c>
      <c r="B88" s="107" t="s">
        <v>185</v>
      </c>
      <c r="C88" s="42" t="s">
        <v>281</v>
      </c>
      <c r="D88" s="139"/>
      <c r="E88" s="140" t="str">
        <f t="shared" si="153"/>
        <v/>
      </c>
      <c r="F88" s="141"/>
      <c r="G88" s="140" t="str">
        <f t="shared" si="154"/>
        <v/>
      </c>
      <c r="H88" s="141"/>
      <c r="I88" s="142"/>
      <c r="J88" s="143"/>
      <c r="K88" s="140" t="str">
        <f t="shared" si="155"/>
        <v/>
      </c>
      <c r="L88" s="141"/>
      <c r="M88" s="140" t="str">
        <f t="shared" si="156"/>
        <v/>
      </c>
      <c r="N88" s="141"/>
      <c r="O88" s="142"/>
      <c r="P88" s="143"/>
      <c r="Q88" s="140" t="str">
        <f t="shared" si="157"/>
        <v/>
      </c>
      <c r="R88" s="141"/>
      <c r="S88" s="140" t="str">
        <f t="shared" si="158"/>
        <v/>
      </c>
      <c r="T88" s="141"/>
      <c r="U88" s="142"/>
      <c r="V88" s="35"/>
      <c r="W88" s="32" t="str">
        <f>IF(V88*15=0,"",V88*15)</f>
        <v/>
      </c>
      <c r="X88" s="33"/>
      <c r="Y88" s="32" t="str">
        <f>IF(X88*15=0,"",X88*15)</f>
        <v/>
      </c>
      <c r="Z88" s="33"/>
      <c r="AA88" s="34"/>
      <c r="AB88" s="35"/>
      <c r="AC88" s="32" t="str">
        <f>IF(AB88*15=0,"",AB88*15)</f>
        <v/>
      </c>
      <c r="AD88" s="33">
        <v>2</v>
      </c>
      <c r="AE88" s="32">
        <f>IF(AD88*15=0,"",AD88*15)</f>
        <v>30</v>
      </c>
      <c r="AF88" s="33">
        <v>2</v>
      </c>
      <c r="AG88" s="36" t="s">
        <v>43</v>
      </c>
      <c r="AH88" s="35"/>
      <c r="AI88" s="32" t="str">
        <f>IF(AH88*15=0,"",AH88*15)</f>
        <v/>
      </c>
      <c r="AJ88" s="33"/>
      <c r="AK88" s="63" t="str">
        <f>IF(AJ88*15=0,"",AJ88*15)</f>
        <v/>
      </c>
      <c r="AL88" s="33"/>
      <c r="AM88" s="36"/>
      <c r="AN88" s="35"/>
      <c r="AO88" s="32" t="str">
        <f>IF(AN88*15=0,"",AN88*15)</f>
        <v/>
      </c>
      <c r="AP88" s="33"/>
      <c r="AQ88" s="32" t="str">
        <f>IF(AP88*15=0,"",AP88*15)</f>
        <v/>
      </c>
      <c r="AR88" s="33"/>
      <c r="AS88" s="36"/>
      <c r="AT88" s="35"/>
      <c r="AU88" s="32" t="str">
        <f>IF(AT88*15=0,"",AT88*15)</f>
        <v/>
      </c>
      <c r="AV88" s="62"/>
      <c r="AW88" s="32" t="str">
        <f>IF(AV88*15=0,"",AV88*15)</f>
        <v/>
      </c>
      <c r="AX88" s="62"/>
      <c r="AY88" s="66"/>
      <c r="AZ88" s="37" t="str">
        <f>IF(D88+J88+P88+V88+AB88+AH88+AN88+AT88=0,"",D88+J88+P88+V88+AB88+AH88+AN88+AT88)</f>
        <v/>
      </c>
      <c r="BA88" s="32" t="str">
        <f>IF((D88+J88+P88+V88+AB88+AH88+AN88+AT88)*15=0,"",(D88+J88+P88+V88+AB88+AH88+AN88+AT88)*15)</f>
        <v/>
      </c>
      <c r="BB88" s="38">
        <f>IF(F88+L88+R88+X88+AD88+AJ88+AP88+AV88=0,"",F88+L88+R88+X88+AD88+AJ88+AP88+AV88)</f>
        <v>2</v>
      </c>
      <c r="BC88" s="32">
        <f>IF((F88+L88+R88+X88+AD88+AJ88+AP88+AV88)*15=0,"",(F88+L88+R88+X88+AD88+AJ88+AP88+AV88)*15)</f>
        <v>30</v>
      </c>
      <c r="BD88" s="38">
        <f>IF(H88+N88+T88+Z88+AF88+AL88+AR88+AX88=0,"",H88+N88+T88+Z88+AF88+AL88+AR88+AX88)</f>
        <v>2</v>
      </c>
      <c r="BE88" s="39">
        <f>IF((D88+J88+P88+V88+AB88+F88+L88+R88+X88+AD88+AH88+AN88+AT88+AF88+AP88+AV88)=0,"",(D88+J88+P88+V88+AB88+F88+L88+R88+X88+AD88+AH88+AN88+AT88+AJ88+AP88+AV88))</f>
        <v>2</v>
      </c>
      <c r="BF88" s="430" t="s">
        <v>179</v>
      </c>
      <c r="BG88" s="43" t="s">
        <v>179</v>
      </c>
    </row>
    <row r="89" spans="1:59" s="40" customFormat="1" ht="16.149999999999999" customHeight="1" x14ac:dyDescent="0.2">
      <c r="A89" s="41" t="s">
        <v>368</v>
      </c>
      <c r="B89" s="107" t="s">
        <v>185</v>
      </c>
      <c r="C89" s="367" t="s">
        <v>328</v>
      </c>
      <c r="D89" s="139"/>
      <c r="E89" s="140" t="str">
        <f t="shared" si="153"/>
        <v/>
      </c>
      <c r="F89" s="141"/>
      <c r="G89" s="140" t="str">
        <f t="shared" si="154"/>
        <v/>
      </c>
      <c r="H89" s="141"/>
      <c r="I89" s="142"/>
      <c r="J89" s="143"/>
      <c r="K89" s="140" t="str">
        <f t="shared" si="155"/>
        <v/>
      </c>
      <c r="L89" s="141"/>
      <c r="M89" s="140" t="str">
        <f t="shared" si="156"/>
        <v/>
      </c>
      <c r="N89" s="141"/>
      <c r="O89" s="142"/>
      <c r="P89" s="143"/>
      <c r="Q89" s="140" t="str">
        <f t="shared" si="157"/>
        <v/>
      </c>
      <c r="R89" s="141"/>
      <c r="S89" s="140" t="str">
        <f t="shared" si="158"/>
        <v/>
      </c>
      <c r="T89" s="141"/>
      <c r="U89" s="142"/>
      <c r="V89" s="35"/>
      <c r="W89" s="32" t="str">
        <f>IF(V89*15=0,"",V89*15)</f>
        <v/>
      </c>
      <c r="X89" s="33"/>
      <c r="Y89" s="32" t="str">
        <f>IF(X89*15=0,"",X89*15)</f>
        <v/>
      </c>
      <c r="Z89" s="33"/>
      <c r="AA89" s="34"/>
      <c r="AB89" s="35"/>
      <c r="AC89" s="32" t="str">
        <f>IF(AB89*15=0,"",AB89*15)</f>
        <v/>
      </c>
      <c r="AD89" s="33"/>
      <c r="AE89" s="32" t="str">
        <f>IF(AD89*15=0,"",AD89*15)</f>
        <v/>
      </c>
      <c r="AF89" s="33"/>
      <c r="AG89" s="36"/>
      <c r="AH89" s="35"/>
      <c r="AI89" s="32" t="str">
        <f>IF(AH89*15=0,"",AH89*15)</f>
        <v/>
      </c>
      <c r="AJ89" s="33">
        <v>5</v>
      </c>
      <c r="AK89" s="63">
        <f>IF(AJ89*15=0,"",AJ89*15)</f>
        <v>75</v>
      </c>
      <c r="AL89" s="33">
        <v>6</v>
      </c>
      <c r="AM89" s="36" t="s">
        <v>43</v>
      </c>
      <c r="AN89" s="35"/>
      <c r="AO89" s="32" t="str">
        <f>IF(AN89*15=0,"",AN89*15)</f>
        <v/>
      </c>
      <c r="AP89" s="33"/>
      <c r="AQ89" s="63" t="str">
        <f>IF(AP89*15=0,"",AP89*15)</f>
        <v/>
      </c>
      <c r="AR89" s="33"/>
      <c r="AS89" s="36"/>
      <c r="AT89" s="35"/>
      <c r="AU89" s="32" t="str">
        <f>IF(AT89*15=0,"",AT89*15)</f>
        <v/>
      </c>
      <c r="AV89" s="62"/>
      <c r="AW89" s="32" t="str">
        <f>IF(AV89*15=0,"",AV89*15)</f>
        <v/>
      </c>
      <c r="AX89" s="62"/>
      <c r="AY89" s="66"/>
      <c r="AZ89" s="37" t="str">
        <f>IF(D89+J89+P89+V89+AB89+AH89+AN89+AT89=0,"",D89+J89+P89+V89+AB89+AH89+AN89+AT89)</f>
        <v/>
      </c>
      <c r="BA89" s="32" t="str">
        <f>IF((D89+J89+P89+V89+AB89+AH89+AN89+AT89)*15=0,"",(D89+J89+P89+V89+AB89+AH89+AN89+AT89)*15)</f>
        <v/>
      </c>
      <c r="BB89" s="38">
        <f>IF(F89+L89+R89+X89+AD89+AJ89+AP89+AV89=0,"",F89+L89+R89+X89+AD89+AJ89+AP89+AV89)</f>
        <v>5</v>
      </c>
      <c r="BC89" s="32">
        <f>IF((F89+L89+R89+X89+AD89+AJ89+AP89+AV89)*15=0,"",(F89+L89+R89+X89+AD89+AJ89+AP89+AV89)*15)</f>
        <v>75</v>
      </c>
      <c r="BD89" s="38">
        <f>IF(H89+N89+T89+Z89+AF89+AL89+AR89+AX89=0,"",H89+N89+T89+Z89+AF89+AL89+AR89+AX89)</f>
        <v>6</v>
      </c>
      <c r="BE89" s="39" t="str">
        <f>IF((D89+J89+P89+V89+AB89+F89+L89+R89+X89+AD89+AH89+AN89+AT89+AF89+AP89+AV89)=0,"",(D89+J89+P89+V89+AB89+F89+L89+R89+X89+AD89+AH89+AN89+AT89+AJ89+AP89+AV89))</f>
        <v/>
      </c>
      <c r="BF89" s="430" t="s">
        <v>179</v>
      </c>
      <c r="BG89" s="43" t="s">
        <v>179</v>
      </c>
    </row>
    <row r="90" spans="1:59" s="40" customFormat="1" ht="16.149999999999999" customHeight="1" x14ac:dyDescent="0.2">
      <c r="A90" s="41" t="s">
        <v>369</v>
      </c>
      <c r="B90" s="107" t="s">
        <v>185</v>
      </c>
      <c r="C90" s="366" t="s">
        <v>204</v>
      </c>
      <c r="D90" s="139"/>
      <c r="E90" s="140" t="str">
        <f t="shared" si="153"/>
        <v/>
      </c>
      <c r="F90" s="141"/>
      <c r="G90" s="140" t="str">
        <f t="shared" si="154"/>
        <v/>
      </c>
      <c r="H90" s="141"/>
      <c r="I90" s="142"/>
      <c r="J90" s="143"/>
      <c r="K90" s="140" t="str">
        <f t="shared" si="155"/>
        <v/>
      </c>
      <c r="L90" s="141"/>
      <c r="M90" s="140" t="str">
        <f t="shared" si="156"/>
        <v/>
      </c>
      <c r="N90" s="141"/>
      <c r="O90" s="142"/>
      <c r="P90" s="143"/>
      <c r="Q90" s="140" t="str">
        <f t="shared" si="157"/>
        <v/>
      </c>
      <c r="R90" s="141"/>
      <c r="S90" s="140" t="str">
        <f t="shared" si="158"/>
        <v/>
      </c>
      <c r="T90" s="141"/>
      <c r="U90" s="142"/>
      <c r="V90" s="35"/>
      <c r="W90" s="32" t="str">
        <f t="shared" si="137"/>
        <v/>
      </c>
      <c r="X90" s="33"/>
      <c r="Y90" s="32" t="str">
        <f t="shared" si="138"/>
        <v/>
      </c>
      <c r="Z90" s="33"/>
      <c r="AA90" s="34"/>
      <c r="AB90" s="35"/>
      <c r="AC90" s="32" t="str">
        <f t="shared" si="139"/>
        <v/>
      </c>
      <c r="AD90" s="33"/>
      <c r="AE90" s="32" t="str">
        <f t="shared" si="140"/>
        <v/>
      </c>
      <c r="AF90" s="33"/>
      <c r="AG90" s="36"/>
      <c r="AH90" s="35"/>
      <c r="AI90" s="32" t="str">
        <f t="shared" si="141"/>
        <v/>
      </c>
      <c r="AJ90" s="33"/>
      <c r="AK90" s="32" t="str">
        <f t="shared" si="142"/>
        <v/>
      </c>
      <c r="AL90" s="33"/>
      <c r="AM90" s="36"/>
      <c r="AN90" s="35">
        <v>2</v>
      </c>
      <c r="AO90" s="32">
        <f t="shared" si="143"/>
        <v>30</v>
      </c>
      <c r="AP90" s="33">
        <v>1</v>
      </c>
      <c r="AQ90" s="32">
        <f t="shared" si="144"/>
        <v>15</v>
      </c>
      <c r="AR90" s="33">
        <v>3</v>
      </c>
      <c r="AS90" s="36" t="s">
        <v>36</v>
      </c>
      <c r="AT90" s="35"/>
      <c r="AU90" s="32" t="str">
        <f t="shared" si="145"/>
        <v/>
      </c>
      <c r="AV90" s="33"/>
      <c r="AW90" s="32" t="str">
        <f t="shared" si="146"/>
        <v/>
      </c>
      <c r="AX90" s="33"/>
      <c r="AY90" s="36"/>
      <c r="AZ90" s="37">
        <f t="shared" si="147"/>
        <v>2</v>
      </c>
      <c r="BA90" s="32">
        <f t="shared" si="148"/>
        <v>30</v>
      </c>
      <c r="BB90" s="38">
        <f t="shared" si="149"/>
        <v>1</v>
      </c>
      <c r="BC90" s="32">
        <f t="shared" si="150"/>
        <v>15</v>
      </c>
      <c r="BD90" s="38">
        <f t="shared" si="151"/>
        <v>3</v>
      </c>
      <c r="BE90" s="39">
        <f t="shared" si="152"/>
        <v>3</v>
      </c>
      <c r="BF90" s="430" t="s">
        <v>170</v>
      </c>
      <c r="BG90" s="43" t="s">
        <v>170</v>
      </c>
    </row>
    <row r="91" spans="1:59" s="40" customFormat="1" ht="16.149999999999999" customHeight="1" x14ac:dyDescent="0.2">
      <c r="A91" s="41" t="s">
        <v>370</v>
      </c>
      <c r="B91" s="107" t="s">
        <v>185</v>
      </c>
      <c r="C91" s="367" t="s">
        <v>205</v>
      </c>
      <c r="D91" s="139"/>
      <c r="E91" s="140" t="str">
        <f t="shared" si="153"/>
        <v/>
      </c>
      <c r="F91" s="141"/>
      <c r="G91" s="140" t="str">
        <f t="shared" si="154"/>
        <v/>
      </c>
      <c r="H91" s="141"/>
      <c r="I91" s="142"/>
      <c r="J91" s="143"/>
      <c r="K91" s="140" t="str">
        <f t="shared" si="155"/>
        <v/>
      </c>
      <c r="L91" s="141"/>
      <c r="M91" s="140" t="str">
        <f t="shared" si="156"/>
        <v/>
      </c>
      <c r="N91" s="141"/>
      <c r="O91" s="142"/>
      <c r="P91" s="143"/>
      <c r="Q91" s="140" t="str">
        <f t="shared" si="157"/>
        <v/>
      </c>
      <c r="R91" s="141"/>
      <c r="S91" s="140" t="str">
        <f t="shared" si="158"/>
        <v/>
      </c>
      <c r="T91" s="141"/>
      <c r="U91" s="142"/>
      <c r="V91" s="35"/>
      <c r="W91" s="32" t="str">
        <f t="shared" si="137"/>
        <v/>
      </c>
      <c r="X91" s="33"/>
      <c r="Y91" s="32" t="str">
        <f t="shared" si="138"/>
        <v/>
      </c>
      <c r="Z91" s="33"/>
      <c r="AA91" s="34"/>
      <c r="AB91" s="35"/>
      <c r="AC91" s="32" t="str">
        <f t="shared" si="139"/>
        <v/>
      </c>
      <c r="AD91" s="33"/>
      <c r="AE91" s="32" t="str">
        <f t="shared" si="140"/>
        <v/>
      </c>
      <c r="AF91" s="33"/>
      <c r="AG91" s="36"/>
      <c r="AH91" s="35"/>
      <c r="AI91" s="32" t="str">
        <f t="shared" si="141"/>
        <v/>
      </c>
      <c r="AJ91" s="33"/>
      <c r="AK91" s="32" t="str">
        <f t="shared" si="142"/>
        <v/>
      </c>
      <c r="AL91" s="33"/>
      <c r="AM91" s="36"/>
      <c r="AN91" s="35">
        <v>2</v>
      </c>
      <c r="AO91" s="32">
        <f t="shared" si="143"/>
        <v>30</v>
      </c>
      <c r="AP91" s="33">
        <v>1</v>
      </c>
      <c r="AQ91" s="32">
        <f t="shared" si="144"/>
        <v>15</v>
      </c>
      <c r="AR91" s="33">
        <v>3</v>
      </c>
      <c r="AS91" s="36" t="s">
        <v>36</v>
      </c>
      <c r="AT91" s="35"/>
      <c r="AU91" s="32" t="str">
        <f t="shared" si="145"/>
        <v/>
      </c>
      <c r="AV91" s="33"/>
      <c r="AW91" s="32" t="str">
        <f t="shared" si="146"/>
        <v/>
      </c>
      <c r="AX91" s="33"/>
      <c r="AY91" s="36"/>
      <c r="AZ91" s="37">
        <f t="shared" si="147"/>
        <v>2</v>
      </c>
      <c r="BA91" s="32">
        <f t="shared" si="148"/>
        <v>30</v>
      </c>
      <c r="BB91" s="38">
        <f t="shared" si="149"/>
        <v>1</v>
      </c>
      <c r="BC91" s="32">
        <f t="shared" si="150"/>
        <v>15</v>
      </c>
      <c r="BD91" s="38">
        <f t="shared" si="151"/>
        <v>3</v>
      </c>
      <c r="BE91" s="39">
        <f t="shared" si="152"/>
        <v>3</v>
      </c>
      <c r="BF91" s="430" t="s">
        <v>206</v>
      </c>
      <c r="BG91" s="43" t="s">
        <v>206</v>
      </c>
    </row>
    <row r="92" spans="1:59" s="40" customFormat="1" ht="16.149999999999999" customHeight="1" x14ac:dyDescent="0.2">
      <c r="A92" s="41" t="s">
        <v>371</v>
      </c>
      <c r="B92" s="107" t="s">
        <v>185</v>
      </c>
      <c r="C92" s="367" t="s">
        <v>207</v>
      </c>
      <c r="D92" s="139"/>
      <c r="E92" s="140" t="str">
        <f t="shared" si="153"/>
        <v/>
      </c>
      <c r="F92" s="141"/>
      <c r="G92" s="140" t="str">
        <f t="shared" si="154"/>
        <v/>
      </c>
      <c r="H92" s="141"/>
      <c r="I92" s="142"/>
      <c r="J92" s="143"/>
      <c r="K92" s="140" t="str">
        <f t="shared" si="155"/>
        <v/>
      </c>
      <c r="L92" s="141"/>
      <c r="M92" s="140" t="str">
        <f t="shared" si="156"/>
        <v/>
      </c>
      <c r="N92" s="141"/>
      <c r="O92" s="142"/>
      <c r="P92" s="143"/>
      <c r="Q92" s="140" t="str">
        <f t="shared" si="157"/>
        <v/>
      </c>
      <c r="R92" s="141"/>
      <c r="S92" s="140" t="str">
        <f t="shared" si="158"/>
        <v/>
      </c>
      <c r="T92" s="141"/>
      <c r="U92" s="142"/>
      <c r="V92" s="35"/>
      <c r="W92" s="32" t="str">
        <f t="shared" si="137"/>
        <v/>
      </c>
      <c r="X92" s="33"/>
      <c r="Y92" s="32" t="str">
        <f t="shared" si="138"/>
        <v/>
      </c>
      <c r="Z92" s="33"/>
      <c r="AA92" s="34"/>
      <c r="AB92" s="35"/>
      <c r="AC92" s="32" t="str">
        <f t="shared" si="139"/>
        <v/>
      </c>
      <c r="AD92" s="33"/>
      <c r="AE92" s="32" t="str">
        <f t="shared" si="140"/>
        <v/>
      </c>
      <c r="AF92" s="33"/>
      <c r="AG92" s="36"/>
      <c r="AH92" s="35"/>
      <c r="AI92" s="32" t="str">
        <f t="shared" si="141"/>
        <v/>
      </c>
      <c r="AJ92" s="33"/>
      <c r="AK92" s="32" t="str">
        <f t="shared" si="142"/>
        <v/>
      </c>
      <c r="AL92" s="33"/>
      <c r="AM92" s="36"/>
      <c r="AN92" s="35">
        <v>2</v>
      </c>
      <c r="AO92" s="32">
        <f t="shared" si="143"/>
        <v>30</v>
      </c>
      <c r="AP92" s="33">
        <v>1</v>
      </c>
      <c r="AQ92" s="32">
        <f t="shared" si="144"/>
        <v>15</v>
      </c>
      <c r="AR92" s="33">
        <v>3</v>
      </c>
      <c r="AS92" s="36" t="s">
        <v>36</v>
      </c>
      <c r="AT92" s="35"/>
      <c r="AU92" s="32" t="str">
        <f t="shared" si="145"/>
        <v/>
      </c>
      <c r="AV92" s="33"/>
      <c r="AW92" s="32" t="str">
        <f t="shared" si="146"/>
        <v/>
      </c>
      <c r="AX92" s="33"/>
      <c r="AY92" s="36"/>
      <c r="AZ92" s="37">
        <f t="shared" si="147"/>
        <v>2</v>
      </c>
      <c r="BA92" s="32">
        <f t="shared" si="148"/>
        <v>30</v>
      </c>
      <c r="BB92" s="38">
        <f t="shared" si="149"/>
        <v>1</v>
      </c>
      <c r="BC92" s="32">
        <f t="shared" si="150"/>
        <v>15</v>
      </c>
      <c r="BD92" s="38">
        <f t="shared" si="151"/>
        <v>3</v>
      </c>
      <c r="BE92" s="39">
        <f t="shared" si="152"/>
        <v>3</v>
      </c>
      <c r="BF92" s="430" t="s">
        <v>208</v>
      </c>
      <c r="BG92" s="43" t="s">
        <v>208</v>
      </c>
    </row>
    <row r="93" spans="1:59" s="40" customFormat="1" ht="16.149999999999999" customHeight="1" x14ac:dyDescent="0.2">
      <c r="A93" s="41" t="s">
        <v>372</v>
      </c>
      <c r="B93" s="107" t="s">
        <v>185</v>
      </c>
      <c r="C93" s="367" t="s">
        <v>209</v>
      </c>
      <c r="D93" s="139"/>
      <c r="E93" s="140" t="str">
        <f t="shared" si="153"/>
        <v/>
      </c>
      <c r="F93" s="141"/>
      <c r="G93" s="140" t="str">
        <f t="shared" si="154"/>
        <v/>
      </c>
      <c r="H93" s="141"/>
      <c r="I93" s="142"/>
      <c r="J93" s="143"/>
      <c r="K93" s="140" t="str">
        <f t="shared" si="155"/>
        <v/>
      </c>
      <c r="L93" s="141"/>
      <c r="M93" s="140" t="str">
        <f t="shared" si="156"/>
        <v/>
      </c>
      <c r="N93" s="141"/>
      <c r="O93" s="142"/>
      <c r="P93" s="143"/>
      <c r="Q93" s="140" t="str">
        <f t="shared" si="157"/>
        <v/>
      </c>
      <c r="R93" s="141"/>
      <c r="S93" s="140" t="str">
        <f t="shared" si="158"/>
        <v/>
      </c>
      <c r="T93" s="141"/>
      <c r="U93" s="142"/>
      <c r="V93" s="35"/>
      <c r="W93" s="32" t="str">
        <f t="shared" si="137"/>
        <v/>
      </c>
      <c r="X93" s="33"/>
      <c r="Y93" s="32" t="str">
        <f t="shared" si="138"/>
        <v/>
      </c>
      <c r="Z93" s="33"/>
      <c r="AA93" s="34"/>
      <c r="AB93" s="35"/>
      <c r="AC93" s="32" t="str">
        <f t="shared" si="139"/>
        <v/>
      </c>
      <c r="AD93" s="33"/>
      <c r="AE93" s="32" t="str">
        <f t="shared" si="140"/>
        <v/>
      </c>
      <c r="AF93" s="33"/>
      <c r="AG93" s="36"/>
      <c r="AH93" s="35"/>
      <c r="AI93" s="32" t="str">
        <f t="shared" si="141"/>
        <v/>
      </c>
      <c r="AJ93" s="33"/>
      <c r="AK93" s="32" t="str">
        <f t="shared" si="142"/>
        <v/>
      </c>
      <c r="AL93" s="33"/>
      <c r="AM93" s="36"/>
      <c r="AN93" s="35">
        <v>2</v>
      </c>
      <c r="AO93" s="32">
        <f t="shared" si="143"/>
        <v>30</v>
      </c>
      <c r="AP93" s="33">
        <v>1</v>
      </c>
      <c r="AQ93" s="32">
        <f t="shared" si="144"/>
        <v>15</v>
      </c>
      <c r="AR93" s="33">
        <v>3</v>
      </c>
      <c r="AS93" s="36" t="s">
        <v>36</v>
      </c>
      <c r="AT93" s="35"/>
      <c r="AU93" s="32" t="str">
        <f t="shared" si="145"/>
        <v/>
      </c>
      <c r="AV93" s="33"/>
      <c r="AW93" s="32" t="str">
        <f t="shared" si="146"/>
        <v/>
      </c>
      <c r="AX93" s="33"/>
      <c r="AY93" s="36"/>
      <c r="AZ93" s="37">
        <f t="shared" si="147"/>
        <v>2</v>
      </c>
      <c r="BA93" s="32">
        <f t="shared" si="148"/>
        <v>30</v>
      </c>
      <c r="BB93" s="38">
        <f t="shared" si="149"/>
        <v>1</v>
      </c>
      <c r="BC93" s="32">
        <f t="shared" si="150"/>
        <v>15</v>
      </c>
      <c r="BD93" s="38">
        <f t="shared" si="151"/>
        <v>3</v>
      </c>
      <c r="BE93" s="39">
        <f t="shared" si="152"/>
        <v>3</v>
      </c>
      <c r="BF93" s="430" t="s">
        <v>206</v>
      </c>
      <c r="BG93" s="43" t="s">
        <v>206</v>
      </c>
    </row>
    <row r="94" spans="1:59" s="40" customFormat="1" ht="16.149999999999999" customHeight="1" x14ac:dyDescent="0.2">
      <c r="A94" s="41" t="s">
        <v>373</v>
      </c>
      <c r="B94" s="107" t="s">
        <v>185</v>
      </c>
      <c r="C94" s="42" t="s">
        <v>419</v>
      </c>
      <c r="D94" s="139"/>
      <c r="E94" s="140" t="str">
        <f t="shared" si="153"/>
        <v/>
      </c>
      <c r="F94" s="141"/>
      <c r="G94" s="140" t="str">
        <f t="shared" si="154"/>
        <v/>
      </c>
      <c r="H94" s="141"/>
      <c r="I94" s="142"/>
      <c r="J94" s="143"/>
      <c r="K94" s="140" t="str">
        <f t="shared" si="155"/>
        <v/>
      </c>
      <c r="L94" s="141"/>
      <c r="M94" s="140" t="str">
        <f t="shared" si="156"/>
        <v/>
      </c>
      <c r="N94" s="141"/>
      <c r="O94" s="142"/>
      <c r="P94" s="143"/>
      <c r="Q94" s="140" t="str">
        <f t="shared" si="157"/>
        <v/>
      </c>
      <c r="R94" s="141"/>
      <c r="S94" s="140" t="str">
        <f t="shared" si="158"/>
        <v/>
      </c>
      <c r="T94" s="141"/>
      <c r="U94" s="142"/>
      <c r="V94" s="35"/>
      <c r="W94" s="32" t="str">
        <f t="shared" si="137"/>
        <v/>
      </c>
      <c r="X94" s="33"/>
      <c r="Y94" s="32" t="str">
        <f t="shared" si="138"/>
        <v/>
      </c>
      <c r="Z94" s="33"/>
      <c r="AA94" s="34"/>
      <c r="AB94" s="35"/>
      <c r="AC94" s="32" t="str">
        <f t="shared" si="139"/>
        <v/>
      </c>
      <c r="AD94" s="33"/>
      <c r="AE94" s="32" t="str">
        <f t="shared" si="140"/>
        <v/>
      </c>
      <c r="AF94" s="33"/>
      <c r="AG94" s="36"/>
      <c r="AH94" s="35"/>
      <c r="AI94" s="32" t="str">
        <f t="shared" si="141"/>
        <v/>
      </c>
      <c r="AJ94" s="33"/>
      <c r="AK94" s="32" t="str">
        <f t="shared" si="142"/>
        <v/>
      </c>
      <c r="AL94" s="33"/>
      <c r="AM94" s="36"/>
      <c r="AN94" s="35">
        <v>1</v>
      </c>
      <c r="AO94" s="32">
        <f t="shared" si="143"/>
        <v>15</v>
      </c>
      <c r="AP94" s="33">
        <v>1</v>
      </c>
      <c r="AQ94" s="32">
        <f t="shared" si="144"/>
        <v>15</v>
      </c>
      <c r="AR94" s="33">
        <v>2</v>
      </c>
      <c r="AS94" s="36" t="s">
        <v>43</v>
      </c>
      <c r="AT94" s="35"/>
      <c r="AU94" s="32" t="str">
        <f t="shared" si="145"/>
        <v/>
      </c>
      <c r="AV94" s="33"/>
      <c r="AW94" s="32" t="str">
        <f t="shared" si="146"/>
        <v/>
      </c>
      <c r="AX94" s="33"/>
      <c r="AY94" s="36"/>
      <c r="AZ94" s="37">
        <f>IF(D94+J94+P94+V94+AB94+AH94+AN94+AT94=0,"",D94+J94+P94+V94+AB94+AH94+AN94+AT94)</f>
        <v>1</v>
      </c>
      <c r="BA94" s="32">
        <f>IF((D94+J94+P94+V94+AB94+AH94+AN94+AT94)*15=0,"",(D94+J94+P94+V94+AB94+AH94+AN94+AT94)*15)</f>
        <v>15</v>
      </c>
      <c r="BB94" s="38">
        <f>IF(F94+L94+R94+X94+AD94+AJ94+AP94+AV94=0,"",F94+L94+R94+X94+AD94+AJ94+AP94+AV94)</f>
        <v>1</v>
      </c>
      <c r="BC94" s="32">
        <f>IF((F94+L94+R94+X94+AD94+AJ94+AP94+AV94)*15=0,"",(F94+L94+R94+X94+AD94+AJ94+AP94+AV94)*15)</f>
        <v>15</v>
      </c>
      <c r="BD94" s="38">
        <f>IF(H94+N94+T94+Z94+AF94+AL94+AR94+AX94=0,"",H94+N94+T94+Z94+AF94+AL94+AR94+AX94)</f>
        <v>2</v>
      </c>
      <c r="BE94" s="39">
        <f>IF((D94+J94+P94+V94+AB94+F94+L94+R94+X94+AD94+AH94+AN94+AT94+AF94+AP94+AV94)=0,"",(D94+J94+P94+V94+AB94+F94+L94+R94+X94+AD94+AH94+AN94+AT94+AJ94+AP94+AV94))</f>
        <v>2</v>
      </c>
      <c r="BF94" s="430" t="s">
        <v>280</v>
      </c>
      <c r="BG94" s="430" t="s">
        <v>280</v>
      </c>
    </row>
    <row r="95" spans="1:59" s="40" customFormat="1" ht="16.149999999999999" customHeight="1" x14ac:dyDescent="0.2">
      <c r="A95" s="41" t="s">
        <v>374</v>
      </c>
      <c r="B95" s="107" t="s">
        <v>185</v>
      </c>
      <c r="C95" s="367" t="s">
        <v>329</v>
      </c>
      <c r="D95" s="139"/>
      <c r="E95" s="140" t="str">
        <f t="shared" si="153"/>
        <v/>
      </c>
      <c r="F95" s="141"/>
      <c r="G95" s="140" t="str">
        <f t="shared" si="154"/>
        <v/>
      </c>
      <c r="H95" s="141"/>
      <c r="I95" s="142"/>
      <c r="J95" s="143"/>
      <c r="K95" s="140" t="str">
        <f t="shared" si="155"/>
        <v/>
      </c>
      <c r="L95" s="141"/>
      <c r="M95" s="140" t="str">
        <f t="shared" si="156"/>
        <v/>
      </c>
      <c r="N95" s="141"/>
      <c r="O95" s="142"/>
      <c r="P95" s="143"/>
      <c r="Q95" s="140" t="str">
        <f t="shared" si="157"/>
        <v/>
      </c>
      <c r="R95" s="141"/>
      <c r="S95" s="140" t="str">
        <f t="shared" si="158"/>
        <v/>
      </c>
      <c r="T95" s="141"/>
      <c r="U95" s="142"/>
      <c r="V95" s="35"/>
      <c r="W95" s="32" t="str">
        <f t="shared" ref="W95:W101" si="161">IF(V95*15=0,"",V95*15)</f>
        <v/>
      </c>
      <c r="X95" s="33"/>
      <c r="Y95" s="32" t="str">
        <f t="shared" ref="Y95:Y101" si="162">IF(X95*15=0,"",X95*15)</f>
        <v/>
      </c>
      <c r="Z95" s="33"/>
      <c r="AA95" s="34"/>
      <c r="AB95" s="35"/>
      <c r="AC95" s="32" t="str">
        <f t="shared" ref="AC95:AC101" si="163">IF(AB95*15=0,"",AB95*15)</f>
        <v/>
      </c>
      <c r="AD95" s="33"/>
      <c r="AE95" s="32" t="str">
        <f t="shared" ref="AE95:AE101" si="164">IF(AD95*15=0,"",AD95*15)</f>
        <v/>
      </c>
      <c r="AF95" s="33"/>
      <c r="AG95" s="36"/>
      <c r="AH95" s="35"/>
      <c r="AI95" s="32" t="str">
        <f t="shared" ref="AI95:AI101" si="165">IF(AH95*15=0,"",AH95*15)</f>
        <v/>
      </c>
      <c r="AJ95" s="33"/>
      <c r="AK95" s="32" t="str">
        <f t="shared" ref="AK95:AK101" si="166">IF(AJ95*15=0,"",AJ95*15)</f>
        <v/>
      </c>
      <c r="AL95" s="33"/>
      <c r="AM95" s="36"/>
      <c r="AN95" s="35"/>
      <c r="AO95" s="32" t="str">
        <f t="shared" ref="AO95" si="167">IF(AN95*15=0,"",AN95*15)</f>
        <v/>
      </c>
      <c r="AP95" s="33">
        <v>4</v>
      </c>
      <c r="AQ95" s="32">
        <f t="shared" ref="AQ95" si="168">IF(AP95*15=0,"",AP95*15)</f>
        <v>60</v>
      </c>
      <c r="AR95" s="33">
        <v>6</v>
      </c>
      <c r="AS95" s="36" t="s">
        <v>43</v>
      </c>
      <c r="AT95" s="35"/>
      <c r="AU95" s="32" t="str">
        <f t="shared" ref="AU95:AU101" si="169">IF(AT95*15=0,"",AT95*15)</f>
        <v/>
      </c>
      <c r="AV95" s="62"/>
      <c r="AW95" s="32" t="str">
        <f t="shared" ref="AW95:AW101" si="170">IF(AV95*15=0,"",AV95*15)</f>
        <v/>
      </c>
      <c r="AX95" s="62"/>
      <c r="AY95" s="66"/>
      <c r="AZ95" s="37" t="str">
        <f>IF(D95+J95+P95+V95+AB95+AH95+AN95+AT95=0,"",D95+J95+P95+V95+AB95+AH95+AN95+AT95)</f>
        <v/>
      </c>
      <c r="BA95" s="32" t="str">
        <f>IF((D95+J95+P95+V95+AB95+AH95+AN95+AT95)*15=0,"",(D95+J95+P95+V95+AB95+AH95+AN95+AT95)*15)</f>
        <v/>
      </c>
      <c r="BB95" s="38">
        <f>IF(F95+L95+R95+X95+AD95+AJ95+AP95+AV95=0,"",F95+L95+R95+X95+AD95+AJ95+AP95+AV95)</f>
        <v>4</v>
      </c>
      <c r="BC95" s="32">
        <f>IF((F95+L95+R95+X95+AD95+AJ95+AP95+AV95)*15=0,"",(F95+L95+R95+X95+AD95+AJ95+AP95+AV95)*15)</f>
        <v>60</v>
      </c>
      <c r="BD95" s="38">
        <f>IF(H95+N95+T95+Z95+AF95+AL95+AR95+AX95=0,"",H95+N95+T95+Z95+AF95+AL95+AR95+AX95)</f>
        <v>6</v>
      </c>
      <c r="BE95" s="39">
        <f>IF((D95+J95+P95+V95+AB95+F95+L95+R95+X95+AD95+AH95+AN95+AT95+AF95+AP95+AV95)=0,"",(D95+J95+P95+V95+AB95+F95+L95+R95+X95+AD95+AH95+AN95+AT95+AJ95+AP95+AV95))</f>
        <v>4</v>
      </c>
      <c r="BF95" s="430" t="s">
        <v>179</v>
      </c>
      <c r="BG95" s="43" t="s">
        <v>179</v>
      </c>
    </row>
    <row r="96" spans="1:59" s="40" customFormat="1" ht="16.149999999999999" customHeight="1" x14ac:dyDescent="0.2">
      <c r="A96" s="41"/>
      <c r="B96" s="107" t="s">
        <v>181</v>
      </c>
      <c r="C96" s="42" t="s">
        <v>266</v>
      </c>
      <c r="D96" s="139"/>
      <c r="E96" s="140" t="str">
        <f t="shared" si="153"/>
        <v/>
      </c>
      <c r="F96" s="141"/>
      <c r="G96" s="140" t="str">
        <f t="shared" si="154"/>
        <v/>
      </c>
      <c r="H96" s="141"/>
      <c r="I96" s="142"/>
      <c r="J96" s="143"/>
      <c r="K96" s="140" t="str">
        <f t="shared" si="155"/>
        <v/>
      </c>
      <c r="L96" s="141"/>
      <c r="M96" s="140" t="str">
        <f t="shared" si="156"/>
        <v/>
      </c>
      <c r="N96" s="141"/>
      <c r="O96" s="142"/>
      <c r="P96" s="143"/>
      <c r="Q96" s="140" t="str">
        <f t="shared" si="157"/>
        <v/>
      </c>
      <c r="R96" s="141"/>
      <c r="S96" s="140" t="str">
        <f t="shared" si="158"/>
        <v/>
      </c>
      <c r="T96" s="141"/>
      <c r="U96" s="142"/>
      <c r="V96" s="35"/>
      <c r="W96" s="32" t="str">
        <f t="shared" si="161"/>
        <v/>
      </c>
      <c r="X96" s="33"/>
      <c r="Y96" s="32" t="str">
        <f t="shared" si="162"/>
        <v/>
      </c>
      <c r="Z96" s="33"/>
      <c r="AA96" s="34"/>
      <c r="AB96" s="35"/>
      <c r="AC96" s="32" t="str">
        <f t="shared" si="163"/>
        <v/>
      </c>
      <c r="AD96" s="33"/>
      <c r="AE96" s="32" t="str">
        <f t="shared" si="164"/>
        <v/>
      </c>
      <c r="AF96" s="33"/>
      <c r="AG96" s="36"/>
      <c r="AH96" s="35"/>
      <c r="AI96" s="32" t="str">
        <f t="shared" si="165"/>
        <v/>
      </c>
      <c r="AJ96" s="33"/>
      <c r="AK96" s="32" t="str">
        <f t="shared" si="166"/>
        <v/>
      </c>
      <c r="AL96" s="33"/>
      <c r="AM96" s="36"/>
      <c r="AN96" s="35">
        <v>1</v>
      </c>
      <c r="AO96" s="32">
        <f t="shared" ref="AO96:AO104" si="171">IF(AN96*15=0,"",AN96*15)</f>
        <v>15</v>
      </c>
      <c r="AP96" s="33">
        <v>1</v>
      </c>
      <c r="AQ96" s="63">
        <f t="shared" ref="AQ96:AQ104" si="172">IF(AP96*15=0,"",AP96*15)</f>
        <v>15</v>
      </c>
      <c r="AR96" s="33">
        <v>3</v>
      </c>
      <c r="AS96" s="36" t="s">
        <v>31</v>
      </c>
      <c r="AT96" s="35"/>
      <c r="AU96" s="32" t="str">
        <f t="shared" si="169"/>
        <v/>
      </c>
      <c r="AV96" s="33"/>
      <c r="AW96" s="32" t="str">
        <f t="shared" si="170"/>
        <v/>
      </c>
      <c r="AX96" s="33"/>
      <c r="AY96" s="36"/>
      <c r="AZ96" s="37">
        <f>IF(D96+J96+P96+V96+AB96+AH96+AN96+AT96=0,"",D96+J96+P96+V96+AB96+AH96+AN96+AT96)</f>
        <v>1</v>
      </c>
      <c r="BA96" s="32">
        <f>IF((D96+J96+P96+V96+AB96+AH96+AN96+AT96)*15=0,"",(D96+J96+P96+V96+AB96+AH96+AN96+AT96)*15)</f>
        <v>15</v>
      </c>
      <c r="BB96" s="38">
        <f>IF(F96+L96+R96+X96+AD96+AJ96+AP96+AV96=0,"",F96+L96+R96+X96+AD96+AJ96+AP96+AV96)</f>
        <v>1</v>
      </c>
      <c r="BC96" s="32">
        <f>IF((F96+L96+R96+X96+AD96+AJ96+AP96+AV96)*15=0,"",(F96+L96+R96+X96+AD96+AJ96+AP96+AV96)*15)</f>
        <v>15</v>
      </c>
      <c r="BD96" s="38">
        <f>IF(H96+N96+T96+Z96+AF96+AL96+AR96+AX96=0,"",H96+N96+T96+Z96+AF96+AL96+AR96+AX96)</f>
        <v>3</v>
      </c>
      <c r="BE96" s="39">
        <f>IF((D96+J96+P96+V96+AB96+F96+L96+R96+X96+AD96+AH96+AN96+AT96+AF96+AP96+AV96)=0,"",(D96+J96+P96+V96+AB96+F96+L96+R96+X96+AD96+AH96+AN96+AT96+AJ96+AP96+AV96))</f>
        <v>2</v>
      </c>
      <c r="BF96" s="430"/>
      <c r="BG96" s="43"/>
    </row>
    <row r="97" spans="1:59" s="40" customFormat="1" ht="16.149999999999999" customHeight="1" x14ac:dyDescent="0.2">
      <c r="A97" s="41" t="s">
        <v>375</v>
      </c>
      <c r="B97" s="107" t="s">
        <v>185</v>
      </c>
      <c r="C97" s="461" t="s">
        <v>210</v>
      </c>
      <c r="D97" s="139"/>
      <c r="E97" s="140" t="str">
        <f t="shared" si="153"/>
        <v/>
      </c>
      <c r="F97" s="141"/>
      <c r="G97" s="140" t="str">
        <f t="shared" si="154"/>
        <v/>
      </c>
      <c r="H97" s="141"/>
      <c r="I97" s="142"/>
      <c r="J97" s="143"/>
      <c r="K97" s="140" t="str">
        <f t="shared" si="155"/>
        <v/>
      </c>
      <c r="L97" s="141"/>
      <c r="M97" s="140" t="str">
        <f t="shared" si="156"/>
        <v/>
      </c>
      <c r="N97" s="141"/>
      <c r="O97" s="142"/>
      <c r="P97" s="143"/>
      <c r="Q97" s="140" t="str">
        <f t="shared" si="157"/>
        <v/>
      </c>
      <c r="R97" s="141"/>
      <c r="S97" s="140" t="str">
        <f t="shared" si="158"/>
        <v/>
      </c>
      <c r="T97" s="141"/>
      <c r="U97" s="142"/>
      <c r="V97" s="35"/>
      <c r="W97" s="32" t="str">
        <f t="shared" si="161"/>
        <v/>
      </c>
      <c r="X97" s="33"/>
      <c r="Y97" s="32" t="str">
        <f t="shared" si="162"/>
        <v/>
      </c>
      <c r="Z97" s="33"/>
      <c r="AA97" s="34"/>
      <c r="AB97" s="35"/>
      <c r="AC97" s="32" t="str">
        <f t="shared" si="163"/>
        <v/>
      </c>
      <c r="AD97" s="33"/>
      <c r="AE97" s="32" t="str">
        <f t="shared" si="164"/>
        <v/>
      </c>
      <c r="AF97" s="33"/>
      <c r="AG97" s="36"/>
      <c r="AH97" s="35"/>
      <c r="AI97" s="32" t="str">
        <f t="shared" si="165"/>
        <v/>
      </c>
      <c r="AJ97" s="33"/>
      <c r="AK97" s="32" t="str">
        <f t="shared" si="166"/>
        <v/>
      </c>
      <c r="AL97" s="33"/>
      <c r="AM97" s="36"/>
      <c r="AN97" s="35"/>
      <c r="AO97" s="32" t="str">
        <f t="shared" si="171"/>
        <v/>
      </c>
      <c r="AP97" s="33"/>
      <c r="AQ97" s="32" t="str">
        <f t="shared" si="172"/>
        <v/>
      </c>
      <c r="AR97" s="33"/>
      <c r="AS97" s="36"/>
      <c r="AT97" s="65">
        <v>1</v>
      </c>
      <c r="AU97" s="32">
        <f t="shared" si="169"/>
        <v>15</v>
      </c>
      <c r="AV97" s="62">
        <v>1</v>
      </c>
      <c r="AW97" s="32">
        <f t="shared" si="170"/>
        <v>15</v>
      </c>
      <c r="AX97" s="33">
        <v>2</v>
      </c>
      <c r="AY97" s="36" t="s">
        <v>43</v>
      </c>
      <c r="AZ97" s="37">
        <f t="shared" ref="AZ97:AZ100" si="173">IF(D97+J97+P97+V97+AB97+AH97+AN97+AT97=0,"",D97+J97+P97+V97+AB97+AH97+AN97+AT97)</f>
        <v>1</v>
      </c>
      <c r="BA97" s="32">
        <f t="shared" ref="BA97:BA100" si="174">IF((D97+J97+P97+V97+AB97+AH97+AN97+AT97)*15=0,"",(D97+J97+P97+V97+AB97+AH97+AN97+AT97)*15)</f>
        <v>15</v>
      </c>
      <c r="BB97" s="38">
        <f t="shared" ref="BB97:BB100" si="175">IF(F97+L97+R97+X97+AD97+AJ97+AP97+AV97=0,"",F97+L97+R97+X97+AD97+AJ97+AP97+AV97)</f>
        <v>1</v>
      </c>
      <c r="BC97" s="32">
        <f t="shared" ref="BC97:BC100" si="176">IF((F97+L97+R97+X97+AD97+AJ97+AP97+AV97)*15=0,"",(F97+L97+R97+X97+AD97+AJ97+AP97+AV97)*15)</f>
        <v>15</v>
      </c>
      <c r="BD97" s="38">
        <f t="shared" ref="BD97:BD100" si="177">IF(H97+N97+T97+Z97+AF97+AL97+AR97+AX97=0,"",H97+N97+T97+Z97+AF97+AL97+AR97+AX97)</f>
        <v>2</v>
      </c>
      <c r="BE97" s="39">
        <f t="shared" ref="BE97:BE100" si="178">IF((D97+J97+P97+V97+AB97+F97+L97+R97+X97+AD97+AH97+AN97+AT97+AF97+AP97+AV97)=0,"",(D97+J97+P97+V97+AB97+F97+L97+R97+X97+AD97+AH97+AN97+AT97+AJ97+AP97+AV97))</f>
        <v>2</v>
      </c>
      <c r="BF97" s="430" t="s">
        <v>208</v>
      </c>
      <c r="BG97" s="43" t="s">
        <v>208</v>
      </c>
    </row>
    <row r="98" spans="1:59" s="40" customFormat="1" ht="16.149999999999999" customHeight="1" x14ac:dyDescent="0.2">
      <c r="A98" s="41" t="s">
        <v>376</v>
      </c>
      <c r="B98" s="107" t="s">
        <v>185</v>
      </c>
      <c r="C98" s="461" t="s">
        <v>211</v>
      </c>
      <c r="D98" s="139"/>
      <c r="E98" s="140" t="str">
        <f t="shared" si="153"/>
        <v/>
      </c>
      <c r="F98" s="141"/>
      <c r="G98" s="140" t="str">
        <f t="shared" si="154"/>
        <v/>
      </c>
      <c r="H98" s="141"/>
      <c r="I98" s="142"/>
      <c r="J98" s="143"/>
      <c r="K98" s="140" t="str">
        <f t="shared" si="155"/>
        <v/>
      </c>
      <c r="L98" s="141"/>
      <c r="M98" s="140" t="str">
        <f t="shared" si="156"/>
        <v/>
      </c>
      <c r="N98" s="141"/>
      <c r="O98" s="142"/>
      <c r="P98" s="143"/>
      <c r="Q98" s="140" t="str">
        <f t="shared" si="157"/>
        <v/>
      </c>
      <c r="R98" s="141"/>
      <c r="S98" s="140" t="str">
        <f t="shared" si="158"/>
        <v/>
      </c>
      <c r="T98" s="141"/>
      <c r="U98" s="142"/>
      <c r="V98" s="35"/>
      <c r="W98" s="32" t="str">
        <f t="shared" si="161"/>
        <v/>
      </c>
      <c r="X98" s="33"/>
      <c r="Y98" s="32" t="str">
        <f t="shared" si="162"/>
        <v/>
      </c>
      <c r="Z98" s="33"/>
      <c r="AA98" s="34"/>
      <c r="AB98" s="35"/>
      <c r="AC98" s="32" t="str">
        <f t="shared" si="163"/>
        <v/>
      </c>
      <c r="AD98" s="33"/>
      <c r="AE98" s="32" t="str">
        <f t="shared" si="164"/>
        <v/>
      </c>
      <c r="AF98" s="33"/>
      <c r="AG98" s="36"/>
      <c r="AH98" s="35"/>
      <c r="AI98" s="32" t="str">
        <f t="shared" si="165"/>
        <v/>
      </c>
      <c r="AJ98" s="33"/>
      <c r="AK98" s="32" t="str">
        <f t="shared" si="166"/>
        <v/>
      </c>
      <c r="AL98" s="33"/>
      <c r="AM98" s="36"/>
      <c r="AN98" s="35"/>
      <c r="AO98" s="32" t="str">
        <f t="shared" si="171"/>
        <v/>
      </c>
      <c r="AP98" s="33"/>
      <c r="AQ98" s="32" t="str">
        <f t="shared" si="172"/>
        <v/>
      </c>
      <c r="AR98" s="33"/>
      <c r="AS98" s="36"/>
      <c r="AT98" s="65">
        <v>1</v>
      </c>
      <c r="AU98" s="32">
        <f t="shared" si="169"/>
        <v>15</v>
      </c>
      <c r="AV98" s="60">
        <v>0</v>
      </c>
      <c r="AW98" s="32" t="str">
        <f t="shared" si="170"/>
        <v/>
      </c>
      <c r="AX98" s="33">
        <v>2</v>
      </c>
      <c r="AY98" s="36" t="s">
        <v>36</v>
      </c>
      <c r="AZ98" s="37">
        <f t="shared" si="173"/>
        <v>1</v>
      </c>
      <c r="BA98" s="32">
        <f t="shared" si="174"/>
        <v>15</v>
      </c>
      <c r="BB98" s="38" t="str">
        <f t="shared" si="175"/>
        <v/>
      </c>
      <c r="BC98" s="32" t="str">
        <f t="shared" si="176"/>
        <v/>
      </c>
      <c r="BD98" s="38">
        <f t="shared" si="177"/>
        <v>2</v>
      </c>
      <c r="BE98" s="39">
        <f t="shared" si="178"/>
        <v>1</v>
      </c>
      <c r="BF98" s="430" t="s">
        <v>212</v>
      </c>
      <c r="BG98" s="43" t="s">
        <v>213</v>
      </c>
    </row>
    <row r="99" spans="1:59" s="40" customFormat="1" ht="16.149999999999999" customHeight="1" x14ac:dyDescent="0.2">
      <c r="A99" s="41" t="s">
        <v>377</v>
      </c>
      <c r="B99" s="107" t="s">
        <v>185</v>
      </c>
      <c r="C99" s="30" t="s">
        <v>214</v>
      </c>
      <c r="D99" s="139"/>
      <c r="E99" s="140" t="str">
        <f t="shared" si="153"/>
        <v/>
      </c>
      <c r="F99" s="141"/>
      <c r="G99" s="140" t="str">
        <f t="shared" si="154"/>
        <v/>
      </c>
      <c r="H99" s="141"/>
      <c r="I99" s="142"/>
      <c r="J99" s="143"/>
      <c r="K99" s="140" t="str">
        <f t="shared" si="155"/>
        <v/>
      </c>
      <c r="L99" s="141"/>
      <c r="M99" s="140" t="str">
        <f t="shared" si="156"/>
        <v/>
      </c>
      <c r="N99" s="141"/>
      <c r="O99" s="142"/>
      <c r="P99" s="143"/>
      <c r="Q99" s="140" t="str">
        <f t="shared" si="157"/>
        <v/>
      </c>
      <c r="R99" s="141"/>
      <c r="S99" s="140" t="str">
        <f t="shared" si="158"/>
        <v/>
      </c>
      <c r="T99" s="141"/>
      <c r="U99" s="142"/>
      <c r="V99" s="35"/>
      <c r="W99" s="32" t="str">
        <f t="shared" si="161"/>
        <v/>
      </c>
      <c r="X99" s="33"/>
      <c r="Y99" s="32" t="str">
        <f t="shared" si="162"/>
        <v/>
      </c>
      <c r="Z99" s="33"/>
      <c r="AA99" s="34"/>
      <c r="AB99" s="35"/>
      <c r="AC99" s="32" t="str">
        <f t="shared" si="163"/>
        <v/>
      </c>
      <c r="AD99" s="33"/>
      <c r="AE99" s="32" t="str">
        <f t="shared" si="164"/>
        <v/>
      </c>
      <c r="AF99" s="33"/>
      <c r="AG99" s="36"/>
      <c r="AH99" s="35"/>
      <c r="AI99" s="32" t="str">
        <f t="shared" si="165"/>
        <v/>
      </c>
      <c r="AJ99" s="33"/>
      <c r="AK99" s="32" t="str">
        <f t="shared" si="166"/>
        <v/>
      </c>
      <c r="AL99" s="33"/>
      <c r="AM99" s="36"/>
      <c r="AN99" s="35"/>
      <c r="AO99" s="32" t="str">
        <f t="shared" si="171"/>
        <v/>
      </c>
      <c r="AP99" s="33"/>
      <c r="AQ99" s="32" t="str">
        <f t="shared" si="172"/>
        <v/>
      </c>
      <c r="AR99" s="33"/>
      <c r="AS99" s="36"/>
      <c r="AT99" s="65">
        <v>1</v>
      </c>
      <c r="AU99" s="32">
        <f t="shared" si="169"/>
        <v>15</v>
      </c>
      <c r="AV99" s="62">
        <v>1</v>
      </c>
      <c r="AW99" s="32">
        <f t="shared" si="170"/>
        <v>15</v>
      </c>
      <c r="AX99" s="33">
        <v>2</v>
      </c>
      <c r="AY99" s="36" t="s">
        <v>43</v>
      </c>
      <c r="AZ99" s="37">
        <f t="shared" si="173"/>
        <v>1</v>
      </c>
      <c r="BA99" s="32">
        <f t="shared" si="174"/>
        <v>15</v>
      </c>
      <c r="BB99" s="38">
        <f t="shared" si="175"/>
        <v>1</v>
      </c>
      <c r="BC99" s="32">
        <f t="shared" si="176"/>
        <v>15</v>
      </c>
      <c r="BD99" s="38">
        <f t="shared" si="177"/>
        <v>2</v>
      </c>
      <c r="BE99" s="39">
        <f t="shared" si="178"/>
        <v>2</v>
      </c>
      <c r="BF99" s="430" t="s">
        <v>212</v>
      </c>
      <c r="BG99" s="43" t="s">
        <v>212</v>
      </c>
    </row>
    <row r="100" spans="1:59" s="40" customFormat="1" ht="16.149999999999999" customHeight="1" x14ac:dyDescent="0.2">
      <c r="A100" s="41" t="s">
        <v>378</v>
      </c>
      <c r="B100" s="107" t="s">
        <v>185</v>
      </c>
      <c r="C100" s="461" t="s">
        <v>423</v>
      </c>
      <c r="D100" s="139"/>
      <c r="E100" s="140" t="str">
        <f t="shared" si="153"/>
        <v/>
      </c>
      <c r="F100" s="141"/>
      <c r="G100" s="140" t="str">
        <f t="shared" si="154"/>
        <v/>
      </c>
      <c r="H100" s="141"/>
      <c r="I100" s="142"/>
      <c r="J100" s="143"/>
      <c r="K100" s="140" t="str">
        <f t="shared" si="155"/>
        <v/>
      </c>
      <c r="L100" s="141"/>
      <c r="M100" s="140" t="str">
        <f t="shared" si="156"/>
        <v/>
      </c>
      <c r="N100" s="141"/>
      <c r="O100" s="142"/>
      <c r="P100" s="143"/>
      <c r="Q100" s="140" t="str">
        <f t="shared" si="157"/>
        <v/>
      </c>
      <c r="R100" s="141"/>
      <c r="S100" s="140" t="str">
        <f t="shared" si="158"/>
        <v/>
      </c>
      <c r="T100" s="141"/>
      <c r="U100" s="142"/>
      <c r="V100" s="35"/>
      <c r="W100" s="32" t="str">
        <f t="shared" si="161"/>
        <v/>
      </c>
      <c r="X100" s="33"/>
      <c r="Y100" s="32" t="str">
        <f t="shared" si="162"/>
        <v/>
      </c>
      <c r="Z100" s="33"/>
      <c r="AA100" s="34"/>
      <c r="AB100" s="35"/>
      <c r="AC100" s="32" t="str">
        <f t="shared" si="163"/>
        <v/>
      </c>
      <c r="AD100" s="33"/>
      <c r="AE100" s="32" t="str">
        <f t="shared" si="164"/>
        <v/>
      </c>
      <c r="AF100" s="33"/>
      <c r="AG100" s="36"/>
      <c r="AH100" s="35"/>
      <c r="AI100" s="32" t="str">
        <f t="shared" si="165"/>
        <v/>
      </c>
      <c r="AJ100" s="33"/>
      <c r="AK100" s="32" t="str">
        <f t="shared" si="166"/>
        <v/>
      </c>
      <c r="AL100" s="33"/>
      <c r="AM100" s="36"/>
      <c r="AN100" s="35"/>
      <c r="AO100" s="32" t="str">
        <f t="shared" si="171"/>
        <v/>
      </c>
      <c r="AP100" s="33"/>
      <c r="AQ100" s="32" t="str">
        <f t="shared" si="172"/>
        <v/>
      </c>
      <c r="AR100" s="33"/>
      <c r="AS100" s="36"/>
      <c r="AT100" s="65"/>
      <c r="AU100" s="32" t="str">
        <f t="shared" si="169"/>
        <v/>
      </c>
      <c r="AV100" s="62">
        <v>8</v>
      </c>
      <c r="AW100" s="32">
        <f t="shared" si="170"/>
        <v>120</v>
      </c>
      <c r="AX100" s="33">
        <v>7</v>
      </c>
      <c r="AY100" s="36" t="s">
        <v>43</v>
      </c>
      <c r="AZ100" s="37" t="str">
        <f t="shared" si="173"/>
        <v/>
      </c>
      <c r="BA100" s="32" t="str">
        <f t="shared" si="174"/>
        <v/>
      </c>
      <c r="BB100" s="38">
        <f t="shared" si="175"/>
        <v>8</v>
      </c>
      <c r="BC100" s="32">
        <f t="shared" si="176"/>
        <v>120</v>
      </c>
      <c r="BD100" s="38">
        <f t="shared" si="177"/>
        <v>7</v>
      </c>
      <c r="BE100" s="39">
        <f t="shared" si="178"/>
        <v>8</v>
      </c>
      <c r="BF100" s="430" t="s">
        <v>216</v>
      </c>
      <c r="BG100" s="43" t="s">
        <v>213</v>
      </c>
    </row>
    <row r="101" spans="1:59" s="40" customFormat="1" ht="16.149999999999999" customHeight="1" x14ac:dyDescent="0.2">
      <c r="A101" s="41"/>
      <c r="B101" s="107" t="s">
        <v>181</v>
      </c>
      <c r="C101" s="42" t="s">
        <v>217</v>
      </c>
      <c r="D101" s="139"/>
      <c r="E101" s="140" t="str">
        <f t="shared" si="153"/>
        <v/>
      </c>
      <c r="F101" s="141"/>
      <c r="G101" s="140" t="str">
        <f t="shared" si="154"/>
        <v/>
      </c>
      <c r="H101" s="141"/>
      <c r="I101" s="142"/>
      <c r="J101" s="143"/>
      <c r="K101" s="140" t="str">
        <f t="shared" si="155"/>
        <v/>
      </c>
      <c r="L101" s="141"/>
      <c r="M101" s="140" t="str">
        <f t="shared" si="156"/>
        <v/>
      </c>
      <c r="N101" s="141"/>
      <c r="O101" s="142"/>
      <c r="P101" s="143"/>
      <c r="Q101" s="140" t="str">
        <f t="shared" si="157"/>
        <v/>
      </c>
      <c r="R101" s="141"/>
      <c r="S101" s="140" t="str">
        <f t="shared" si="158"/>
        <v/>
      </c>
      <c r="T101" s="141"/>
      <c r="U101" s="142"/>
      <c r="V101" s="35"/>
      <c r="W101" s="32" t="str">
        <f t="shared" si="161"/>
        <v/>
      </c>
      <c r="X101" s="33"/>
      <c r="Y101" s="32" t="str">
        <f t="shared" si="162"/>
        <v/>
      </c>
      <c r="Z101" s="33"/>
      <c r="AA101" s="34"/>
      <c r="AB101" s="35"/>
      <c r="AC101" s="32" t="str">
        <f t="shared" si="163"/>
        <v/>
      </c>
      <c r="AD101" s="33"/>
      <c r="AE101" s="32" t="str">
        <f t="shared" si="164"/>
        <v/>
      </c>
      <c r="AF101" s="33"/>
      <c r="AG101" s="36"/>
      <c r="AH101" s="35"/>
      <c r="AI101" s="32" t="str">
        <f t="shared" si="165"/>
        <v/>
      </c>
      <c r="AJ101" s="33"/>
      <c r="AK101" s="32" t="str">
        <f t="shared" si="166"/>
        <v/>
      </c>
      <c r="AL101" s="33"/>
      <c r="AM101" s="36"/>
      <c r="AN101" s="35"/>
      <c r="AO101" s="32" t="str">
        <f t="shared" si="171"/>
        <v/>
      </c>
      <c r="AP101" s="33"/>
      <c r="AQ101" s="32" t="str">
        <f t="shared" si="172"/>
        <v/>
      </c>
      <c r="AR101" s="33"/>
      <c r="AS101" s="36"/>
      <c r="AT101" s="35">
        <v>1</v>
      </c>
      <c r="AU101" s="32">
        <f t="shared" si="169"/>
        <v>15</v>
      </c>
      <c r="AV101" s="33">
        <v>1</v>
      </c>
      <c r="AW101" s="32">
        <f t="shared" si="170"/>
        <v>15</v>
      </c>
      <c r="AX101" s="33">
        <v>3</v>
      </c>
      <c r="AY101" s="36" t="s">
        <v>31</v>
      </c>
      <c r="AZ101" s="37">
        <f>IF(D101+J101+P101+V101+AB101+AH101+AN101+AT101=0,"",D101+J101+P101+V101+AB101+AH101+AN101+AT101)</f>
        <v>1</v>
      </c>
      <c r="BA101" s="32">
        <f>IF((D101+J101+P101+V101+AB101+AH101+AN101+AT101)*15=0,"",(D101+J101+P101+V101+AB101+AH101+AN101+AT101)*15)</f>
        <v>15</v>
      </c>
      <c r="BB101" s="38">
        <f>IF(F101+L101+R101+X101+AD101+AJ101+AP101+AV101=0,"",F101+L101+R101+X101+AD101+AJ101+AP101+AV101)</f>
        <v>1</v>
      </c>
      <c r="BC101" s="32">
        <f>IF((F101+L101+R101+X101+AD101+AJ101+AP101+AV101)*15=0,"",(F101+L101+R101+X101+AD101+AJ101+AP101+AV101)*15)</f>
        <v>15</v>
      </c>
      <c r="BD101" s="38">
        <f>IF(H101+N101+T101+Z101+AF101+AL101+AR101+AX101=0,"",H101+N101+T101+Z101+AF101+AL101+AR101+AX101)</f>
        <v>3</v>
      </c>
      <c r="BE101" s="39">
        <f>IF((D101+J101+P101+V101+AB101+F101+L101+R101+X101+AD101+AH101+AN101+AT101+AF101+AP101+AV101)=0,"",(D101+J101+P101+V101+AB101+F101+L101+R101+X101+AD101+AH101+AN101+AT101+AJ101+AP101+AV101))</f>
        <v>2</v>
      </c>
      <c r="BF101" s="430"/>
      <c r="BG101" s="43"/>
    </row>
    <row r="102" spans="1:59" s="40" customFormat="1" ht="16.149999999999999" customHeight="1" x14ac:dyDescent="0.2">
      <c r="A102" s="41" t="s">
        <v>442</v>
      </c>
      <c r="B102" s="107" t="s">
        <v>29</v>
      </c>
      <c r="C102" s="149" t="s">
        <v>218</v>
      </c>
      <c r="D102" s="31"/>
      <c r="E102" s="32" t="str">
        <f t="shared" si="131"/>
        <v/>
      </c>
      <c r="F102" s="33"/>
      <c r="G102" s="32" t="str">
        <f t="shared" si="132"/>
        <v/>
      </c>
      <c r="H102" s="33"/>
      <c r="I102" s="34"/>
      <c r="J102" s="35"/>
      <c r="K102" s="32" t="str">
        <f t="shared" si="133"/>
        <v/>
      </c>
      <c r="L102" s="33"/>
      <c r="M102" s="32" t="str">
        <f t="shared" si="134"/>
        <v/>
      </c>
      <c r="N102" s="33"/>
      <c r="O102" s="34"/>
      <c r="P102" s="35"/>
      <c r="Q102" s="32" t="str">
        <f t="shared" si="135"/>
        <v/>
      </c>
      <c r="R102" s="33"/>
      <c r="S102" s="32" t="str">
        <f t="shared" si="136"/>
        <v/>
      </c>
      <c r="T102" s="33"/>
      <c r="U102" s="34"/>
      <c r="V102" s="35"/>
      <c r="W102" s="32" t="str">
        <f t="shared" si="137"/>
        <v/>
      </c>
      <c r="X102" s="33"/>
      <c r="Y102" s="32" t="str">
        <f t="shared" si="138"/>
        <v/>
      </c>
      <c r="Z102" s="33"/>
      <c r="AA102" s="34"/>
      <c r="AB102" s="35"/>
      <c r="AC102" s="32" t="str">
        <f t="shared" si="139"/>
        <v/>
      </c>
      <c r="AD102" s="33"/>
      <c r="AE102" s="32" t="str">
        <f t="shared" si="140"/>
        <v/>
      </c>
      <c r="AF102" s="33"/>
      <c r="AG102" s="36"/>
      <c r="AH102" s="35"/>
      <c r="AI102" s="32" t="str">
        <f t="shared" si="141"/>
        <v/>
      </c>
      <c r="AJ102" s="33"/>
      <c r="AK102" s="32" t="str">
        <f t="shared" si="142"/>
        <v/>
      </c>
      <c r="AL102" s="33"/>
      <c r="AM102" s="36"/>
      <c r="AN102" s="35"/>
      <c r="AO102" s="32" t="str">
        <f t="shared" si="171"/>
        <v/>
      </c>
      <c r="AP102" s="33"/>
      <c r="AQ102" s="32" t="str">
        <f t="shared" si="172"/>
        <v/>
      </c>
      <c r="AR102" s="33"/>
      <c r="AS102" s="36"/>
      <c r="AT102" s="35"/>
      <c r="AU102" s="32" t="str">
        <f t="shared" si="145"/>
        <v/>
      </c>
      <c r="AV102" s="33">
        <v>2</v>
      </c>
      <c r="AW102" s="32">
        <f t="shared" si="146"/>
        <v>30</v>
      </c>
      <c r="AX102" s="33"/>
      <c r="AY102" s="36"/>
      <c r="AZ102" s="37" t="str">
        <f t="shared" si="147"/>
        <v/>
      </c>
      <c r="BA102" s="32" t="str">
        <f t="shared" si="148"/>
        <v/>
      </c>
      <c r="BB102" s="38">
        <f t="shared" si="149"/>
        <v>2</v>
      </c>
      <c r="BC102" s="32">
        <f t="shared" si="150"/>
        <v>30</v>
      </c>
      <c r="BD102" s="38" t="str">
        <f t="shared" si="151"/>
        <v/>
      </c>
      <c r="BE102" s="39">
        <f t="shared" si="152"/>
        <v>2</v>
      </c>
      <c r="BF102" s="430"/>
      <c r="BG102" s="43"/>
    </row>
    <row r="103" spans="1:59" s="40" customFormat="1" ht="16.149999999999999" customHeight="1" x14ac:dyDescent="0.2">
      <c r="A103" s="41" t="s">
        <v>443</v>
      </c>
      <c r="B103" s="107" t="s">
        <v>29</v>
      </c>
      <c r="C103" s="149" t="s">
        <v>219</v>
      </c>
      <c r="D103" s="31"/>
      <c r="E103" s="32" t="str">
        <f t="shared" si="131"/>
        <v/>
      </c>
      <c r="F103" s="33"/>
      <c r="G103" s="32" t="str">
        <f t="shared" si="132"/>
        <v/>
      </c>
      <c r="H103" s="33"/>
      <c r="I103" s="34"/>
      <c r="J103" s="35"/>
      <c r="K103" s="32" t="str">
        <f t="shared" si="133"/>
        <v/>
      </c>
      <c r="L103" s="33"/>
      <c r="M103" s="32" t="str">
        <f t="shared" si="134"/>
        <v/>
      </c>
      <c r="N103" s="33"/>
      <c r="O103" s="34"/>
      <c r="P103" s="35"/>
      <c r="Q103" s="32" t="str">
        <f>IF(P103*15=0,"",P103*15)</f>
        <v/>
      </c>
      <c r="R103" s="33"/>
      <c r="S103" s="32" t="str">
        <f>IF(R103*15=0,"",R103*15)</f>
        <v/>
      </c>
      <c r="T103" s="33"/>
      <c r="U103" s="34"/>
      <c r="V103" s="35"/>
      <c r="W103" s="32" t="str">
        <f>IF(V103*15=0,"",V103*15)</f>
        <v/>
      </c>
      <c r="X103" s="33"/>
      <c r="Y103" s="32" t="str">
        <f>IF(X103*15=0,"",X103*15)</f>
        <v/>
      </c>
      <c r="Z103" s="33"/>
      <c r="AA103" s="34"/>
      <c r="AB103" s="35"/>
      <c r="AC103" s="32" t="str">
        <f>IF(AB103*15=0,"",AB103*15)</f>
        <v/>
      </c>
      <c r="AD103" s="33"/>
      <c r="AE103" s="32" t="str">
        <f>IF(AD103*15=0,"",AD103*15)</f>
        <v/>
      </c>
      <c r="AF103" s="33"/>
      <c r="AG103" s="36"/>
      <c r="AH103" s="35"/>
      <c r="AI103" s="32" t="str">
        <f>IF(AH103*15=0,"",AH103*15)</f>
        <v/>
      </c>
      <c r="AJ103" s="33"/>
      <c r="AK103" s="32" t="str">
        <f>IF(AJ103*15=0,"",AJ103*15)</f>
        <v/>
      </c>
      <c r="AL103" s="33"/>
      <c r="AM103" s="36"/>
      <c r="AN103" s="35"/>
      <c r="AO103" s="32" t="str">
        <f>IF(AN103*15=0,"",AN103*15)</f>
        <v/>
      </c>
      <c r="AP103" s="33"/>
      <c r="AQ103" s="32" t="str">
        <f>IF(AP103*15=0,"",AP103*15)</f>
        <v/>
      </c>
      <c r="AR103" s="33"/>
      <c r="AS103" s="36"/>
      <c r="AT103" s="35"/>
      <c r="AU103" s="32" t="str">
        <f>IF(AT103*15=0,"",AT103*15)</f>
        <v/>
      </c>
      <c r="AV103" s="33"/>
      <c r="AW103" s="32" t="str">
        <f>IF(AV103*15=0,"",AV103*15)</f>
        <v/>
      </c>
      <c r="AX103" s="33">
        <v>10</v>
      </c>
      <c r="AY103" s="36" t="s">
        <v>220</v>
      </c>
      <c r="AZ103" s="37" t="str">
        <f>IF(D103+J103+P103+V103+AB103+AH103+AN103+AT103=0,"",D103+J103+P103+V103+AB103+AH103+AN103+AT103)</f>
        <v/>
      </c>
      <c r="BA103" s="32" t="str">
        <f>IF((D103+J103+P103+V103+AB103+AH103+AN103+AT103)*15=0,"",(D103+J103+P103+V103+AB103+AH103+AN103+AT103)*15)</f>
        <v/>
      </c>
      <c r="BB103" s="38" t="str">
        <f>IF(F103+L103+R103+X103+AD103+AJ103+AP103+AV103=0,"",F103+L103+R103+X103+AD103+AJ103+AP103+AV103)</f>
        <v/>
      </c>
      <c r="BC103" s="32" t="str">
        <f>IF((F103+L103+R103+X103+AD103+AJ103+AP103+AV103)*15=0,"",(F103+L103+R103+X103+AD103+AJ103+AP103+AV103)*15)</f>
        <v/>
      </c>
      <c r="BD103" s="38">
        <f>IF(H103+N103+T103+Z103+AF103+AL103+AR103+AX103=0,"",H103+N103+T103+Z103+AF103+AL103+AR103+AX103)</f>
        <v>10</v>
      </c>
      <c r="BE103" s="39" t="str">
        <f>IF((D103+J103+P103+V103+AB103+F103+L103+R103+X103+AD103+AH103+AN103+AT103+AF103+AP103+AV103)=0,"",(D103+J103+P103+V103+AB103+F103+L103+R103+X103+AD103+AH103+AN103+AT103+AJ103+AP103+AV103))</f>
        <v/>
      </c>
      <c r="BF103" s="430"/>
      <c r="BG103" s="43"/>
    </row>
    <row r="104" spans="1:59" s="40" customFormat="1" ht="16.149999999999999" customHeight="1" x14ac:dyDescent="0.2">
      <c r="A104" s="41" t="s">
        <v>445</v>
      </c>
      <c r="B104" s="107" t="s">
        <v>29</v>
      </c>
      <c r="C104" s="149" t="s">
        <v>444</v>
      </c>
      <c r="D104" s="150"/>
      <c r="E104" s="46" t="str">
        <f t="shared" si="131"/>
        <v/>
      </c>
      <c r="F104" s="47"/>
      <c r="G104" s="46" t="str">
        <f t="shared" si="132"/>
        <v/>
      </c>
      <c r="H104" s="47"/>
      <c r="I104" s="44"/>
      <c r="J104" s="45"/>
      <c r="K104" s="46" t="str">
        <f t="shared" si="133"/>
        <v/>
      </c>
      <c r="L104" s="47"/>
      <c r="M104" s="46" t="str">
        <f t="shared" si="134"/>
        <v/>
      </c>
      <c r="N104" s="47"/>
      <c r="O104" s="44"/>
      <c r="P104" s="45"/>
      <c r="Q104" s="46" t="str">
        <f t="shared" si="135"/>
        <v/>
      </c>
      <c r="R104" s="47"/>
      <c r="S104" s="46" t="str">
        <f t="shared" si="136"/>
        <v/>
      </c>
      <c r="T104" s="47"/>
      <c r="U104" s="44"/>
      <c r="V104" s="45"/>
      <c r="W104" s="46" t="str">
        <f t="shared" si="137"/>
        <v/>
      </c>
      <c r="X104" s="47"/>
      <c r="Y104" s="46" t="str">
        <f t="shared" si="138"/>
        <v/>
      </c>
      <c r="Z104" s="47"/>
      <c r="AA104" s="44"/>
      <c r="AB104" s="35"/>
      <c r="AC104" s="32" t="str">
        <f t="shared" si="139"/>
        <v/>
      </c>
      <c r="AD104" s="33"/>
      <c r="AE104" s="32" t="str">
        <f t="shared" si="140"/>
        <v/>
      </c>
      <c r="AF104" s="33"/>
      <c r="AG104" s="48"/>
      <c r="AH104" s="35"/>
      <c r="AI104" s="32" t="str">
        <f t="shared" si="141"/>
        <v/>
      </c>
      <c r="AJ104" s="33"/>
      <c r="AK104" s="32" t="str">
        <f t="shared" si="142"/>
        <v/>
      </c>
      <c r="AL104" s="33"/>
      <c r="AM104" s="48"/>
      <c r="AN104" s="35"/>
      <c r="AO104" s="32" t="str">
        <f t="shared" si="171"/>
        <v/>
      </c>
      <c r="AP104" s="33"/>
      <c r="AQ104" s="32" t="str">
        <f t="shared" si="172"/>
        <v/>
      </c>
      <c r="AR104" s="33"/>
      <c r="AS104" s="48"/>
      <c r="AT104" s="35"/>
      <c r="AU104" s="32" t="str">
        <f t="shared" si="145"/>
        <v/>
      </c>
      <c r="AV104" s="33"/>
      <c r="AW104" s="32" t="str">
        <f t="shared" si="146"/>
        <v/>
      </c>
      <c r="AX104" s="33"/>
      <c r="AY104" s="48" t="s">
        <v>220</v>
      </c>
      <c r="AZ104" s="37" t="str">
        <f t="shared" si="147"/>
        <v/>
      </c>
      <c r="BA104" s="32" t="str">
        <f t="shared" si="148"/>
        <v/>
      </c>
      <c r="BB104" s="38" t="str">
        <f t="shared" si="149"/>
        <v/>
      </c>
      <c r="BC104" s="32" t="str">
        <f t="shared" si="150"/>
        <v/>
      </c>
      <c r="BD104" s="38" t="str">
        <f t="shared" si="151"/>
        <v/>
      </c>
      <c r="BE104" s="49" t="str">
        <f t="shared" si="152"/>
        <v/>
      </c>
      <c r="BF104" s="430"/>
      <c r="BG104" s="43"/>
    </row>
    <row r="105" spans="1:59" s="317" customFormat="1" ht="16.149999999999999" customHeight="1" thickBot="1" x14ac:dyDescent="0.25">
      <c r="A105" s="720" t="s">
        <v>222</v>
      </c>
      <c r="B105" s="721"/>
      <c r="C105" s="722"/>
      <c r="D105" s="151" t="str">
        <f>IF(SUM(D86:D104)=0,"",SUM(D86:D104))</f>
        <v/>
      </c>
      <c r="E105" s="110" t="str">
        <f>IF(SUM(D86:D104)*15=0,"",SUM(D86:D104)*15)</f>
        <v/>
      </c>
      <c r="F105" s="110" t="str">
        <f>IF(SUM(F86:F104)=0,"",SUM(F86:F104))</f>
        <v/>
      </c>
      <c r="G105" s="110" t="str">
        <f>IF(SUM(F86:F104)*15=0,"",SUM(F86:F104)*15)</f>
        <v/>
      </c>
      <c r="H105" s="110" t="str">
        <f>IF(SUM(H86:H104)=0,"",SUM(H86:H104))</f>
        <v/>
      </c>
      <c r="I105" s="111" t="str">
        <f>IF(SUM(D86:D104)+SUM(F86:F104)=0,"",SUM(D86:D104)+SUM(F86:F104))</f>
        <v/>
      </c>
      <c r="J105" s="151" t="str">
        <f>IF(SUM(J86:J104)=0,"",SUM(J86:J104))</f>
        <v/>
      </c>
      <c r="K105" s="110" t="str">
        <f>IF(SUM(J86:J104)*15=0,"",SUM(J86:J104)*15)</f>
        <v/>
      </c>
      <c r="L105" s="110" t="str">
        <f>IF(SUM(L86:L104)=0,"",SUM(L86:L104))</f>
        <v/>
      </c>
      <c r="M105" s="110" t="str">
        <f>IF(SUM(L86:L104)*15=0,"",SUM(L86:L104)*15)</f>
        <v/>
      </c>
      <c r="N105" s="110" t="str">
        <f>IF(SUM(N86:N104)=0,"",SUM(N86:N104))</f>
        <v/>
      </c>
      <c r="O105" s="111" t="str">
        <f>IF(SUM(J86:J104)+SUM(L86:L104)=0,"",SUM(J86:J104)+SUM(L86:L104))</f>
        <v/>
      </c>
      <c r="P105" s="151" t="str">
        <f>IF(SUM(P86:P104)=0,"",SUM(P86:P104))</f>
        <v/>
      </c>
      <c r="Q105" s="110" t="str">
        <f>IF(SUM(P86:P104)*15=0,"",SUM(P86:P104)*15)</f>
        <v/>
      </c>
      <c r="R105" s="110" t="str">
        <f>IF(SUM(R86:R104)=0,"",SUM(R86:R104))</f>
        <v/>
      </c>
      <c r="S105" s="110" t="str">
        <f>IF(SUM(R86:R104)*15=0,"",SUM(R86:R104)*15)</f>
        <v/>
      </c>
      <c r="T105" s="110" t="str">
        <f>IF(SUM(T86:T104)=0,"",SUM(T86:T104))</f>
        <v/>
      </c>
      <c r="U105" s="111" t="str">
        <f>IF(SUM(P86:P104)+SUM(R86:R104)=0,"",SUM(P86:P104)+SUM(R86:R104))</f>
        <v/>
      </c>
      <c r="V105" s="151">
        <f>IF(SUM(V86:V104)=0,"",SUM(V86:V104))</f>
        <v>2</v>
      </c>
      <c r="W105" s="110">
        <f>IF(SUM(V86:V104)*15=0,"",SUM(V86:V104)*15)</f>
        <v>30</v>
      </c>
      <c r="X105" s="110" t="str">
        <f>IF(SUM(X86:X104)=0,"",SUM(X86:X104))</f>
        <v/>
      </c>
      <c r="Y105" s="110" t="str">
        <f>IF(SUM(X86:X104)*15=0,"",SUM(X86:X104)*15)</f>
        <v/>
      </c>
      <c r="Z105" s="110">
        <f>IF(SUM(Z86:Z104)=0,"",SUM(Z86:Z104))</f>
        <v>3</v>
      </c>
      <c r="AA105" s="351">
        <f>IF(SUM(V86:V104)+SUM(X86:X104)=0,"",SUM(V86:V104)+SUM(X86:X104))</f>
        <v>2</v>
      </c>
      <c r="AB105" s="151" t="str">
        <f>IF(SUM(AB86:AB104)=0,"",SUM(AB86:AB104))</f>
        <v/>
      </c>
      <c r="AC105" s="110" t="str">
        <f>IF(SUM(AB86:AB104)*15=0,"",SUM(AB86:AB104)*15)</f>
        <v/>
      </c>
      <c r="AD105" s="110">
        <f>IF(SUM(AD86:AD104)=0,"",SUM(AD86:AD104))</f>
        <v>9</v>
      </c>
      <c r="AE105" s="110">
        <f>IF(SUM(AD86:AD104)*15=0,"",SUM(AD86:AD104)*15)</f>
        <v>135</v>
      </c>
      <c r="AF105" s="112">
        <f>IF(SUM(AF86:AF104)=0,"",SUM(AF86:AF104))</f>
        <v>8</v>
      </c>
      <c r="AG105" s="351">
        <f>IF(SUM(AB86:AB104)+SUM(AD86:AD104)=0,"",SUM(AB86:AB104)+SUM(AD86:AD104))</f>
        <v>9</v>
      </c>
      <c r="AH105" s="151" t="str">
        <f>IF(SUM(AH86:AH104)=0,"",SUM(AH86:AH104))</f>
        <v/>
      </c>
      <c r="AI105" s="110" t="str">
        <f>IF(SUM(AH86:AH104)*15=0,"",SUM(AH86:AH104)*15)</f>
        <v/>
      </c>
      <c r="AJ105" s="110">
        <f>IF(SUM(AJ86:AJ104)=0,"",SUM(AJ86:AJ104))</f>
        <v>5</v>
      </c>
      <c r="AK105" s="110">
        <f>IF(SUM(AJ86:AJ104)*15=0,"",SUM(AJ86:AJ104)*15)</f>
        <v>75</v>
      </c>
      <c r="AL105" s="112">
        <f>IF(SUM(AL86:AL104)=0,"",SUM(AL86:AL104))</f>
        <v>6</v>
      </c>
      <c r="AM105" s="351">
        <f>IF(SUM(AH86:AH104)+SUM(AJ86:AJ104)=0,"",SUM(AH86:AH104)+SUM(AJ86:AJ104))</f>
        <v>5</v>
      </c>
      <c r="AN105" s="151">
        <f>IF(SUM(AN86:AN104)=0,"",SUM(AN86:AN104))</f>
        <v>10</v>
      </c>
      <c r="AO105" s="110">
        <f>IF(SUM(AN86:AN104)*15=0,"",SUM(AN86:AN104)*15)</f>
        <v>150</v>
      </c>
      <c r="AP105" s="110">
        <f>IF(SUM(AP86:AP104)=0,"",SUM(AP86:AP104))</f>
        <v>10</v>
      </c>
      <c r="AQ105" s="110">
        <f>SUM(AQ90:AQ104)</f>
        <v>150</v>
      </c>
      <c r="AR105" s="112">
        <f>IF(SUM(AR86:AR104)=0,"",SUM(AR86:AR104))</f>
        <v>23</v>
      </c>
      <c r="AS105" s="351">
        <f>IF(SUM(AN86:AN104)+SUM(AP86:AP104)=0,"",SUM(AN86:AN104)+SUM(AP86:AP104))</f>
        <v>20</v>
      </c>
      <c r="AT105" s="151">
        <f>IF(SUM(AT86:AT104)=0,"",SUM(AT86:AT104))</f>
        <v>4</v>
      </c>
      <c r="AU105" s="110">
        <f>IF(SUM(AT86:AT104)*15=0,"",SUM(AT86:AT104)*15)</f>
        <v>60</v>
      </c>
      <c r="AV105" s="110">
        <f>IF(SUM(AV86:AV104)=0,"",SUM(AV86:AV104))</f>
        <v>13</v>
      </c>
      <c r="AW105" s="110">
        <f>IF(SUM(AV86:AV104)*15=0,"",SUM(AV86:AV104)*15)</f>
        <v>195</v>
      </c>
      <c r="AX105" s="112">
        <f>IF(SUM(AX86:AX104)=0,"",SUM(AX86:AX104))</f>
        <v>26</v>
      </c>
      <c r="AY105" s="352">
        <f>IF(SUM(AT86:AT104)+SUM(AV86:AV104)=0,"",SUM(AT86:AT104)+SUM(AV86:AV104))</f>
        <v>17</v>
      </c>
      <c r="AZ105" s="152">
        <f>IF(SUM(AZ86:AZ104)=0,"",SUM(AZ86:AZ104))</f>
        <v>16</v>
      </c>
      <c r="BA105" s="114">
        <f>IF(SUM(AZ86:AZ104)*15=0,"",SUM(AZ86:AZ104)*15)</f>
        <v>240</v>
      </c>
      <c r="BB105" s="114">
        <f>IF(SUM(BB86:BB104)=0,"",SUM(BB86:BB104))</f>
        <v>37</v>
      </c>
      <c r="BC105" s="114">
        <f>IF(SUM(BB86:BB104)*15=0,"",SUM(BB86:BB104)*15)</f>
        <v>555</v>
      </c>
      <c r="BD105" s="115">
        <f>IF(SUM(BD86:BD104)=0,"",SUM(BD86:BD104))</f>
        <v>66</v>
      </c>
      <c r="BE105" s="353">
        <f>IF(SUM(AZ86:AZ104)+SUM(BB86:BB104)=0,"",SUM(AZ86:AZ104)+SUM(BB86:BB104))</f>
        <v>53</v>
      </c>
      <c r="BF105" s="428"/>
      <c r="BG105" s="24"/>
    </row>
    <row r="106" spans="1:59" s="317" customFormat="1" ht="16.149999999999999" hidden="1" customHeight="1" thickBot="1" x14ac:dyDescent="0.25">
      <c r="A106" s="723" t="s">
        <v>146</v>
      </c>
      <c r="B106" s="724"/>
      <c r="C106" s="725"/>
      <c r="D106" s="153">
        <f>SUM(D105)</f>
        <v>0</v>
      </c>
      <c r="E106" s="154">
        <f t="shared" ref="E106:BE106" si="179">SUM(E105)</f>
        <v>0</v>
      </c>
      <c r="F106" s="154">
        <f t="shared" si="179"/>
        <v>0</v>
      </c>
      <c r="G106" s="154">
        <f t="shared" si="179"/>
        <v>0</v>
      </c>
      <c r="H106" s="154">
        <f t="shared" si="179"/>
        <v>0</v>
      </c>
      <c r="I106" s="155">
        <f t="shared" si="179"/>
        <v>0</v>
      </c>
      <c r="J106" s="156">
        <f t="shared" si="179"/>
        <v>0</v>
      </c>
      <c r="K106" s="154">
        <f t="shared" si="179"/>
        <v>0</v>
      </c>
      <c r="L106" s="154">
        <f t="shared" si="179"/>
        <v>0</v>
      </c>
      <c r="M106" s="154">
        <f t="shared" si="179"/>
        <v>0</v>
      </c>
      <c r="N106" s="154">
        <f t="shared" si="179"/>
        <v>0</v>
      </c>
      <c r="O106" s="155">
        <f t="shared" si="179"/>
        <v>0</v>
      </c>
      <c r="P106" s="156">
        <f t="shared" si="179"/>
        <v>0</v>
      </c>
      <c r="Q106" s="154">
        <f t="shared" si="179"/>
        <v>0</v>
      </c>
      <c r="R106" s="154">
        <f t="shared" si="179"/>
        <v>0</v>
      </c>
      <c r="S106" s="154">
        <f t="shared" si="179"/>
        <v>0</v>
      </c>
      <c r="T106" s="155">
        <f t="shared" si="179"/>
        <v>0</v>
      </c>
      <c r="U106" s="156">
        <f t="shared" si="179"/>
        <v>0</v>
      </c>
      <c r="V106" s="154">
        <f t="shared" si="179"/>
        <v>2</v>
      </c>
      <c r="W106" s="154">
        <f t="shared" si="179"/>
        <v>30</v>
      </c>
      <c r="X106" s="154">
        <f t="shared" si="179"/>
        <v>0</v>
      </c>
      <c r="Y106" s="154">
        <f t="shared" si="179"/>
        <v>0</v>
      </c>
      <c r="Z106" s="154">
        <f t="shared" si="179"/>
        <v>3</v>
      </c>
      <c r="AA106" s="155">
        <f t="shared" si="179"/>
        <v>2</v>
      </c>
      <c r="AB106" s="157">
        <f t="shared" si="179"/>
        <v>0</v>
      </c>
      <c r="AC106" s="157">
        <f t="shared" si="179"/>
        <v>0</v>
      </c>
      <c r="AD106" s="157">
        <f t="shared" si="179"/>
        <v>9</v>
      </c>
      <c r="AE106" s="157">
        <f t="shared" si="179"/>
        <v>135</v>
      </c>
      <c r="AF106" s="157">
        <f t="shared" si="179"/>
        <v>8</v>
      </c>
      <c r="AG106" s="157">
        <f t="shared" si="179"/>
        <v>9</v>
      </c>
      <c r="AH106" s="157">
        <f t="shared" si="179"/>
        <v>0</v>
      </c>
      <c r="AI106" s="157">
        <f t="shared" si="179"/>
        <v>0</v>
      </c>
      <c r="AJ106" s="157">
        <f t="shared" si="179"/>
        <v>5</v>
      </c>
      <c r="AK106" s="157">
        <f t="shared" si="179"/>
        <v>75</v>
      </c>
      <c r="AL106" s="157">
        <f t="shared" si="179"/>
        <v>6</v>
      </c>
      <c r="AM106" s="157">
        <f t="shared" si="179"/>
        <v>5</v>
      </c>
      <c r="AN106" s="157">
        <f t="shared" si="179"/>
        <v>10</v>
      </c>
      <c r="AO106" s="157">
        <f t="shared" si="179"/>
        <v>150</v>
      </c>
      <c r="AP106" s="157">
        <f t="shared" si="179"/>
        <v>10</v>
      </c>
      <c r="AQ106" s="157">
        <f t="shared" si="179"/>
        <v>150</v>
      </c>
      <c r="AR106" s="157">
        <f t="shared" si="179"/>
        <v>23</v>
      </c>
      <c r="AS106" s="157">
        <f t="shared" si="179"/>
        <v>20</v>
      </c>
      <c r="AT106" s="157">
        <f t="shared" si="179"/>
        <v>4</v>
      </c>
      <c r="AU106" s="157">
        <f t="shared" si="179"/>
        <v>60</v>
      </c>
      <c r="AV106" s="157">
        <f t="shared" si="179"/>
        <v>13</v>
      </c>
      <c r="AW106" s="157">
        <f t="shared" si="179"/>
        <v>195</v>
      </c>
      <c r="AX106" s="157">
        <f t="shared" si="179"/>
        <v>26</v>
      </c>
      <c r="AY106" s="158">
        <f t="shared" si="179"/>
        <v>17</v>
      </c>
      <c r="AZ106" s="159">
        <f t="shared" si="179"/>
        <v>16</v>
      </c>
      <c r="BA106" s="160">
        <f t="shared" si="179"/>
        <v>240</v>
      </c>
      <c r="BB106" s="160">
        <f t="shared" si="179"/>
        <v>37</v>
      </c>
      <c r="BC106" s="160">
        <f t="shared" si="179"/>
        <v>555</v>
      </c>
      <c r="BD106" s="160">
        <f t="shared" si="179"/>
        <v>66</v>
      </c>
      <c r="BE106" s="161">
        <f t="shared" si="179"/>
        <v>53</v>
      </c>
      <c r="BF106" s="428"/>
      <c r="BG106" s="24"/>
    </row>
    <row r="107" spans="1:59" s="318" customFormat="1" ht="16.149999999999999" customHeight="1" thickBot="1" x14ac:dyDescent="0.25">
      <c r="A107" s="707" t="s">
        <v>223</v>
      </c>
      <c r="B107" s="708"/>
      <c r="C107" s="709"/>
      <c r="D107" s="658">
        <f t="shared" ref="D107:AI107" si="180">IF((D106+D84+D57)=0,"",(D106+D84+D57))</f>
        <v>16</v>
      </c>
      <c r="E107" s="659">
        <f t="shared" si="180"/>
        <v>212</v>
      </c>
      <c r="F107" s="162">
        <f t="shared" si="180"/>
        <v>21</v>
      </c>
      <c r="G107" s="659">
        <f t="shared" si="180"/>
        <v>262</v>
      </c>
      <c r="H107" s="163">
        <f t="shared" si="180"/>
        <v>30</v>
      </c>
      <c r="I107" s="164">
        <f t="shared" si="180"/>
        <v>37</v>
      </c>
      <c r="J107" s="165">
        <f t="shared" si="180"/>
        <v>20</v>
      </c>
      <c r="K107" s="162">
        <f t="shared" si="180"/>
        <v>300</v>
      </c>
      <c r="L107" s="162">
        <f t="shared" si="180"/>
        <v>4</v>
      </c>
      <c r="M107" s="162">
        <f t="shared" si="180"/>
        <v>60</v>
      </c>
      <c r="N107" s="163">
        <f t="shared" si="180"/>
        <v>30</v>
      </c>
      <c r="O107" s="164">
        <f t="shared" si="180"/>
        <v>24</v>
      </c>
      <c r="P107" s="165">
        <f t="shared" si="180"/>
        <v>18</v>
      </c>
      <c r="Q107" s="162">
        <f t="shared" si="180"/>
        <v>270</v>
      </c>
      <c r="R107" s="162">
        <f t="shared" si="180"/>
        <v>6</v>
      </c>
      <c r="S107" s="162">
        <f>IF((S106+S84+S57)=0,"",(S106+S84+S57))</f>
        <v>90</v>
      </c>
      <c r="T107" s="163">
        <f t="shared" si="180"/>
        <v>30</v>
      </c>
      <c r="U107" s="164">
        <f t="shared" si="180"/>
        <v>24</v>
      </c>
      <c r="V107" s="165">
        <f t="shared" si="180"/>
        <v>16</v>
      </c>
      <c r="W107" s="162">
        <f t="shared" si="180"/>
        <v>240</v>
      </c>
      <c r="X107" s="162">
        <f t="shared" si="180"/>
        <v>6</v>
      </c>
      <c r="Y107" s="162">
        <f t="shared" si="180"/>
        <v>90</v>
      </c>
      <c r="Z107" s="163">
        <f t="shared" si="180"/>
        <v>30</v>
      </c>
      <c r="AA107" s="164">
        <f t="shared" si="180"/>
        <v>22</v>
      </c>
      <c r="AB107" s="165">
        <f t="shared" si="180"/>
        <v>13</v>
      </c>
      <c r="AC107" s="162">
        <f t="shared" si="180"/>
        <v>195</v>
      </c>
      <c r="AD107" s="162">
        <f t="shared" si="180"/>
        <v>11</v>
      </c>
      <c r="AE107" s="162">
        <f t="shared" si="180"/>
        <v>165</v>
      </c>
      <c r="AF107" s="163">
        <f t="shared" si="180"/>
        <v>30</v>
      </c>
      <c r="AG107" s="164">
        <f t="shared" si="180"/>
        <v>24</v>
      </c>
      <c r="AH107" s="165">
        <f t="shared" si="180"/>
        <v>9</v>
      </c>
      <c r="AI107" s="162">
        <f t="shared" si="180"/>
        <v>135</v>
      </c>
      <c r="AJ107" s="162">
        <f t="shared" ref="AJ107:BD107" si="181">IF((AJ106+AJ84+AJ57)=0,"",(AJ106+AJ84+AJ57))</f>
        <v>10</v>
      </c>
      <c r="AK107" s="162">
        <f t="shared" si="181"/>
        <v>150</v>
      </c>
      <c r="AL107" s="163">
        <f t="shared" si="181"/>
        <v>30</v>
      </c>
      <c r="AM107" s="164">
        <f t="shared" si="181"/>
        <v>19</v>
      </c>
      <c r="AN107" s="165">
        <f t="shared" si="181"/>
        <v>13</v>
      </c>
      <c r="AO107" s="162">
        <f t="shared" si="181"/>
        <v>195</v>
      </c>
      <c r="AP107" s="162">
        <f t="shared" si="181"/>
        <v>12</v>
      </c>
      <c r="AQ107" s="162">
        <f t="shared" si="181"/>
        <v>180</v>
      </c>
      <c r="AR107" s="163">
        <f t="shared" si="181"/>
        <v>30</v>
      </c>
      <c r="AS107" s="164">
        <f t="shared" si="181"/>
        <v>25</v>
      </c>
      <c r="AT107" s="165">
        <f t="shared" si="181"/>
        <v>5</v>
      </c>
      <c r="AU107" s="162">
        <f t="shared" si="181"/>
        <v>75</v>
      </c>
      <c r="AV107" s="162">
        <f t="shared" si="181"/>
        <v>13</v>
      </c>
      <c r="AW107" s="162">
        <f t="shared" si="181"/>
        <v>195</v>
      </c>
      <c r="AX107" s="163">
        <f t="shared" si="181"/>
        <v>30</v>
      </c>
      <c r="AY107" s="166">
        <f t="shared" si="181"/>
        <v>18</v>
      </c>
      <c r="AZ107" s="167">
        <f t="shared" si="181"/>
        <v>110</v>
      </c>
      <c r="BA107" s="168">
        <f t="shared" si="181"/>
        <v>1650</v>
      </c>
      <c r="BB107" s="168">
        <f t="shared" si="181"/>
        <v>83</v>
      </c>
      <c r="BC107" s="168">
        <f t="shared" si="181"/>
        <v>1245</v>
      </c>
      <c r="BD107" s="168">
        <f t="shared" si="181"/>
        <v>240</v>
      </c>
      <c r="BE107" s="168">
        <f>IF((BE106+BE84+BE57)=0,"",(BE106+BE84+BE57))</f>
        <v>193</v>
      </c>
      <c r="BF107" s="428"/>
      <c r="BG107" s="24"/>
    </row>
    <row r="108" spans="1:59" s="174" customFormat="1" ht="16.149999999999999" hidden="1" customHeight="1" x14ac:dyDescent="0.2">
      <c r="A108" s="710" t="s">
        <v>146</v>
      </c>
      <c r="B108" s="711"/>
      <c r="C108" s="712"/>
      <c r="D108" s="169">
        <f>SUM(D107)</f>
        <v>16</v>
      </c>
      <c r="E108" s="170">
        <f t="shared" ref="E108:BE108" si="182">SUM(E107)</f>
        <v>212</v>
      </c>
      <c r="F108" s="170">
        <f t="shared" si="182"/>
        <v>21</v>
      </c>
      <c r="G108" s="170">
        <f t="shared" si="182"/>
        <v>262</v>
      </c>
      <c r="H108" s="170">
        <f t="shared" si="182"/>
        <v>30</v>
      </c>
      <c r="I108" s="171">
        <f t="shared" si="182"/>
        <v>37</v>
      </c>
      <c r="J108" s="169">
        <f t="shared" si="182"/>
        <v>20</v>
      </c>
      <c r="K108" s="170">
        <f t="shared" si="182"/>
        <v>300</v>
      </c>
      <c r="L108" s="170">
        <f t="shared" si="182"/>
        <v>4</v>
      </c>
      <c r="M108" s="170">
        <f t="shared" si="182"/>
        <v>60</v>
      </c>
      <c r="N108" s="170">
        <f t="shared" si="182"/>
        <v>30</v>
      </c>
      <c r="O108" s="171">
        <f t="shared" si="182"/>
        <v>24</v>
      </c>
      <c r="P108" s="169">
        <f t="shared" si="182"/>
        <v>18</v>
      </c>
      <c r="Q108" s="170">
        <f t="shared" si="182"/>
        <v>270</v>
      </c>
      <c r="R108" s="170">
        <f t="shared" si="182"/>
        <v>6</v>
      </c>
      <c r="S108" s="170">
        <f t="shared" si="182"/>
        <v>90</v>
      </c>
      <c r="T108" s="170">
        <f t="shared" si="182"/>
        <v>30</v>
      </c>
      <c r="U108" s="171">
        <f t="shared" si="182"/>
        <v>24</v>
      </c>
      <c r="V108" s="169">
        <f t="shared" si="182"/>
        <v>16</v>
      </c>
      <c r="W108" s="170">
        <f t="shared" si="182"/>
        <v>240</v>
      </c>
      <c r="X108" s="170">
        <f t="shared" si="182"/>
        <v>6</v>
      </c>
      <c r="Y108" s="170">
        <f t="shared" si="182"/>
        <v>90</v>
      </c>
      <c r="Z108" s="170">
        <f t="shared" si="182"/>
        <v>30</v>
      </c>
      <c r="AA108" s="171">
        <f t="shared" si="182"/>
        <v>22</v>
      </c>
      <c r="AB108" s="169">
        <f t="shared" si="182"/>
        <v>13</v>
      </c>
      <c r="AC108" s="170">
        <f t="shared" si="182"/>
        <v>195</v>
      </c>
      <c r="AD108" s="170">
        <f t="shared" si="182"/>
        <v>11</v>
      </c>
      <c r="AE108" s="170">
        <f t="shared" si="182"/>
        <v>165</v>
      </c>
      <c r="AF108" s="170">
        <f t="shared" si="182"/>
        <v>30</v>
      </c>
      <c r="AG108" s="171">
        <f t="shared" si="182"/>
        <v>24</v>
      </c>
      <c r="AH108" s="169">
        <f t="shared" si="182"/>
        <v>9</v>
      </c>
      <c r="AI108" s="170">
        <f t="shared" si="182"/>
        <v>135</v>
      </c>
      <c r="AJ108" s="170">
        <f t="shared" si="182"/>
        <v>10</v>
      </c>
      <c r="AK108" s="170">
        <f t="shared" si="182"/>
        <v>150</v>
      </c>
      <c r="AL108" s="170">
        <f t="shared" si="182"/>
        <v>30</v>
      </c>
      <c r="AM108" s="171">
        <f t="shared" si="182"/>
        <v>19</v>
      </c>
      <c r="AN108" s="169">
        <f t="shared" si="182"/>
        <v>13</v>
      </c>
      <c r="AO108" s="170">
        <f t="shared" si="182"/>
        <v>195</v>
      </c>
      <c r="AP108" s="170">
        <f t="shared" si="182"/>
        <v>12</v>
      </c>
      <c r="AQ108" s="170">
        <f t="shared" si="182"/>
        <v>180</v>
      </c>
      <c r="AR108" s="170">
        <f t="shared" si="182"/>
        <v>30</v>
      </c>
      <c r="AS108" s="171">
        <f t="shared" si="182"/>
        <v>25</v>
      </c>
      <c r="AT108" s="169">
        <f t="shared" si="182"/>
        <v>5</v>
      </c>
      <c r="AU108" s="170">
        <f t="shared" si="182"/>
        <v>75</v>
      </c>
      <c r="AV108" s="170">
        <f t="shared" si="182"/>
        <v>13</v>
      </c>
      <c r="AW108" s="170">
        <f t="shared" si="182"/>
        <v>195</v>
      </c>
      <c r="AX108" s="170">
        <f t="shared" si="182"/>
        <v>30</v>
      </c>
      <c r="AY108" s="172">
        <f t="shared" si="182"/>
        <v>18</v>
      </c>
      <c r="AZ108" s="169">
        <f t="shared" si="182"/>
        <v>110</v>
      </c>
      <c r="BA108" s="170">
        <f t="shared" si="182"/>
        <v>1650</v>
      </c>
      <c r="BB108" s="170">
        <f t="shared" si="182"/>
        <v>83</v>
      </c>
      <c r="BC108" s="170">
        <f t="shared" si="182"/>
        <v>1245</v>
      </c>
      <c r="BD108" s="170">
        <f t="shared" si="182"/>
        <v>240</v>
      </c>
      <c r="BE108" s="170">
        <f t="shared" si="182"/>
        <v>193</v>
      </c>
      <c r="BF108" s="442"/>
      <c r="BG108" s="173"/>
    </row>
    <row r="109" spans="1:59" s="216" customFormat="1" ht="16.149999999999999" customHeight="1" thickBot="1" x14ac:dyDescent="0.25">
      <c r="A109" s="175"/>
      <c r="B109" s="176"/>
      <c r="C109" s="177"/>
      <c r="D109" s="698">
        <f>SUM(E107,G107)</f>
        <v>474</v>
      </c>
      <c r="E109" s="699"/>
      <c r="F109" s="699"/>
      <c r="G109" s="699"/>
      <c r="H109" s="699"/>
      <c r="I109" s="700"/>
      <c r="J109" s="698">
        <f>SUM(K107,M107)</f>
        <v>360</v>
      </c>
      <c r="K109" s="699"/>
      <c r="L109" s="699"/>
      <c r="M109" s="699"/>
      <c r="N109" s="699"/>
      <c r="O109" s="700"/>
      <c r="P109" s="698">
        <f>SUM(Q107,S107)</f>
        <v>360</v>
      </c>
      <c r="Q109" s="699"/>
      <c r="R109" s="699"/>
      <c r="S109" s="699"/>
      <c r="T109" s="699"/>
      <c r="U109" s="700"/>
      <c r="V109" s="698">
        <f>SUM(W107,Y107)</f>
        <v>330</v>
      </c>
      <c r="W109" s="699"/>
      <c r="X109" s="699"/>
      <c r="Y109" s="699"/>
      <c r="Z109" s="699"/>
      <c r="AA109" s="700"/>
      <c r="AB109" s="698">
        <f>SUM(AC107,AE107)</f>
        <v>360</v>
      </c>
      <c r="AC109" s="699"/>
      <c r="AD109" s="699"/>
      <c r="AE109" s="699"/>
      <c r="AF109" s="699"/>
      <c r="AG109" s="700"/>
      <c r="AH109" s="698">
        <f>SUM(AI107,AK107)</f>
        <v>285</v>
      </c>
      <c r="AI109" s="699"/>
      <c r="AJ109" s="699"/>
      <c r="AK109" s="699"/>
      <c r="AL109" s="699"/>
      <c r="AM109" s="700"/>
      <c r="AN109" s="698">
        <f>SUM(AO107,AQ107)</f>
        <v>375</v>
      </c>
      <c r="AO109" s="699"/>
      <c r="AP109" s="699"/>
      <c r="AQ109" s="699"/>
      <c r="AR109" s="699"/>
      <c r="AS109" s="700"/>
      <c r="AT109" s="698">
        <f>SUM(AU107,AW107)</f>
        <v>270</v>
      </c>
      <c r="AU109" s="699"/>
      <c r="AV109" s="699"/>
      <c r="AW109" s="699"/>
      <c r="AX109" s="699"/>
      <c r="AY109" s="701"/>
      <c r="AZ109" s="178"/>
      <c r="BA109" s="179">
        <f>D109+J109+P109+V109+AB109+AH109+AN109+AT109</f>
        <v>2814</v>
      </c>
      <c r="BB109" s="179"/>
      <c r="BC109" s="179"/>
      <c r="BD109" s="179">
        <f>BA107+BC107</f>
        <v>2895</v>
      </c>
      <c r="BE109" s="180"/>
      <c r="BF109" s="443"/>
      <c r="BG109" s="181"/>
    </row>
    <row r="110" spans="1:59" s="309" customFormat="1" ht="16.149999999999999" customHeight="1" x14ac:dyDescent="0.2">
      <c r="A110" s="319" t="s">
        <v>13</v>
      </c>
      <c r="B110" s="320"/>
      <c r="C110" s="321" t="s">
        <v>224</v>
      </c>
      <c r="D110" s="702"/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671"/>
      <c r="AI110" s="671"/>
      <c r="AJ110" s="671"/>
      <c r="AK110" s="671"/>
      <c r="AL110" s="671"/>
      <c r="AM110" s="671"/>
      <c r="AN110" s="671"/>
      <c r="AO110" s="671"/>
      <c r="AP110" s="671"/>
      <c r="AQ110" s="671"/>
      <c r="AR110" s="671"/>
      <c r="AS110" s="671"/>
      <c r="AT110" s="671"/>
      <c r="AU110" s="671"/>
      <c r="AV110" s="671"/>
      <c r="AW110" s="671"/>
      <c r="AX110" s="671"/>
      <c r="AY110" s="182"/>
      <c r="AZ110" s="183"/>
      <c r="BA110" s="183"/>
      <c r="BB110" s="183"/>
      <c r="BC110" s="183"/>
      <c r="BD110" s="183"/>
      <c r="BE110" s="184"/>
      <c r="BF110" s="428"/>
      <c r="BG110" s="24"/>
    </row>
    <row r="111" spans="1:59" s="309" customFormat="1" ht="16.149999999999999" customHeight="1" x14ac:dyDescent="0.2">
      <c r="A111" s="41"/>
      <c r="B111" s="322" t="s">
        <v>225</v>
      </c>
      <c r="C111" s="335" t="s">
        <v>226</v>
      </c>
      <c r="D111" s="185"/>
      <c r="E111" s="186" t="str">
        <f t="shared" ref="E111:E127" si="183">IF(D111*15=0,"",D111*15)</f>
        <v/>
      </c>
      <c r="F111" s="187"/>
      <c r="G111" s="186" t="str">
        <f t="shared" ref="G111:G127" si="184">IF(F111*15=0,"",F111*15)</f>
        <v/>
      </c>
      <c r="H111" s="188"/>
      <c r="I111" s="189"/>
      <c r="J111" s="190">
        <v>4</v>
      </c>
      <c r="K111" s="186">
        <f t="shared" ref="K111:K127" si="185">IF(J111*15=0,"",J111*15)</f>
        <v>60</v>
      </c>
      <c r="L111" s="187"/>
      <c r="M111" s="186" t="str">
        <f t="shared" ref="M111:M116" si="186">IF(L111*15=0,"",L111*15)</f>
        <v/>
      </c>
      <c r="N111" s="188"/>
      <c r="O111" s="189" t="s">
        <v>43</v>
      </c>
      <c r="P111" s="190">
        <v>4</v>
      </c>
      <c r="Q111" s="186">
        <f t="shared" ref="Q111:Q116" si="187">IF(P111*15=0,"",P111*15)</f>
        <v>60</v>
      </c>
      <c r="R111" s="187"/>
      <c r="S111" s="186" t="str">
        <f t="shared" ref="S111:S116" si="188">IF(R111*15=0,"",R111*15)</f>
        <v/>
      </c>
      <c r="T111" s="188"/>
      <c r="U111" s="189" t="s">
        <v>428</v>
      </c>
      <c r="V111" s="190">
        <v>4</v>
      </c>
      <c r="W111" s="186">
        <f t="shared" ref="W111:W116" si="189">IF(V111*15=0,"",V111*15)</f>
        <v>60</v>
      </c>
      <c r="X111" s="187"/>
      <c r="Y111" s="186" t="str">
        <f t="shared" ref="Y111:Y116" si="190">IF(X111*15=0,"",X111*15)</f>
        <v/>
      </c>
      <c r="Z111" s="188"/>
      <c r="AA111" s="189" t="s">
        <v>428</v>
      </c>
      <c r="AB111" s="190"/>
      <c r="AC111" s="186" t="str">
        <f t="shared" ref="AC111:AC116" si="191">IF(AB111*15=0,"",AB111*15)</f>
        <v/>
      </c>
      <c r="AD111" s="187"/>
      <c r="AE111" s="186" t="str">
        <f t="shared" ref="AE111:AE116" si="192">IF(AD111*15=0,"",AD111*15)</f>
        <v/>
      </c>
      <c r="AF111" s="188"/>
      <c r="AG111" s="191"/>
      <c r="AH111" s="190"/>
      <c r="AI111" s="186" t="str">
        <f t="shared" ref="AI111:AI116" si="193">IF(AH111*15=0,"",AH111*15)</f>
        <v/>
      </c>
      <c r="AJ111" s="187"/>
      <c r="AK111" s="186" t="str">
        <f t="shared" ref="AK111:AK116" si="194">IF(AJ111*15=0,"",AJ111*15)</f>
        <v/>
      </c>
      <c r="AL111" s="188"/>
      <c r="AM111" s="191"/>
      <c r="AN111" s="190"/>
      <c r="AO111" s="186" t="str">
        <f t="shared" ref="AO111:AO115" si="195">IF(AN111*15=0,"",AN111*15)</f>
        <v/>
      </c>
      <c r="AP111" s="187"/>
      <c r="AQ111" s="186" t="str">
        <f t="shared" ref="AQ111:AQ115" si="196">IF(AP111*15=0,"",AP111*15)</f>
        <v/>
      </c>
      <c r="AR111" s="188"/>
      <c r="AS111" s="191"/>
      <c r="AT111" s="190"/>
      <c r="AU111" s="186" t="str">
        <f t="shared" ref="AU111:AU116" si="197">IF(AT111*15=0,"",AT111*15)</f>
        <v/>
      </c>
      <c r="AV111" s="187"/>
      <c r="AW111" s="186" t="str">
        <f t="shared" ref="AW111:AW116" si="198">IF(AV111*15=0,"",AV111*15)</f>
        <v/>
      </c>
      <c r="AX111" s="188"/>
      <c r="AY111" s="191"/>
      <c r="AZ111" s="192">
        <f t="shared" ref="AZ111:AZ127" si="199">IF(D111+J111+P111+V111+AB111+AH111+AN111+AT111=0,"",D111+J111+P111+V111+AB111+AH111+AN111+AT111)</f>
        <v>12</v>
      </c>
      <c r="BA111" s="186">
        <f t="shared" ref="BA111:BA127" si="200">IF((D111+J111+P111+V111+AB111+AH111+AN111+AT111)*15=0,"",(D111+J111+P111+V111+AB111+AH111+AN111+AT111)*15)</f>
        <v>180</v>
      </c>
      <c r="BB111" s="193" t="str">
        <f t="shared" ref="BB111:BB123" si="201">IF(F111+L111+R111+X111+AD111+AJ111+AP111+AV111=0,"",F111+L111+R111+X111+AD111+AJ111+AP111+AV111)</f>
        <v/>
      </c>
      <c r="BC111" s="186" t="str">
        <f t="shared" ref="BC111:BC127" si="202">IF((F111+L111+R111+X111+AD111+AJ111+AP111+AV111)*15=0,"",(F111+L111+R111+X111+AD111+AJ111+AP111+AV111)*15)</f>
        <v/>
      </c>
      <c r="BD111" s="193"/>
      <c r="BE111" s="194">
        <f>IF((D111+J111+P111+V111+AB111+F111+L111+R111+X111+AD111+AH111+AN111+AT111+AJ111+AP111+AV111)=0,"",(D111+J111+P111+V111+AB111+F111+L111+R111+X111+AD111+AH111+AN111+AT111+AJ111+AP111+AV111))</f>
        <v>12</v>
      </c>
      <c r="BF111" s="428"/>
      <c r="BG111" s="24"/>
    </row>
    <row r="112" spans="1:59" s="588" customFormat="1" ht="16.149999999999999" customHeight="1" x14ac:dyDescent="0.3">
      <c r="A112" s="5" t="s">
        <v>273</v>
      </c>
      <c r="B112" s="337" t="s">
        <v>225</v>
      </c>
      <c r="C112" s="335" t="s">
        <v>274</v>
      </c>
      <c r="D112" s="251"/>
      <c r="E112" s="8"/>
      <c r="F112" s="7"/>
      <c r="G112" s="8"/>
      <c r="H112" s="338"/>
      <c r="I112" s="252"/>
      <c r="J112" s="6"/>
      <c r="K112" s="8">
        <v>8</v>
      </c>
      <c r="L112" s="7"/>
      <c r="M112" s="8">
        <v>5</v>
      </c>
      <c r="N112" s="338"/>
      <c r="O112" s="252" t="s">
        <v>43</v>
      </c>
      <c r="P112" s="6"/>
      <c r="Q112" s="8"/>
      <c r="R112" s="7"/>
      <c r="S112" s="8"/>
      <c r="T112" s="338"/>
      <c r="U112" s="252"/>
      <c r="V112" s="6"/>
      <c r="W112" s="8"/>
      <c r="X112" s="7"/>
      <c r="Y112" s="8"/>
      <c r="Z112" s="338"/>
      <c r="AA112" s="252"/>
      <c r="AB112" s="6"/>
      <c r="AC112" s="186" t="str">
        <f t="shared" si="191"/>
        <v/>
      </c>
      <c r="AD112" s="7"/>
      <c r="AE112" s="186" t="str">
        <f t="shared" si="192"/>
        <v/>
      </c>
      <c r="AF112" s="188"/>
      <c r="AG112" s="244"/>
      <c r="AH112" s="190"/>
      <c r="AI112" s="186" t="str">
        <f t="shared" si="193"/>
        <v/>
      </c>
      <c r="AJ112" s="187"/>
      <c r="AK112" s="186" t="str">
        <f t="shared" si="194"/>
        <v/>
      </c>
      <c r="AL112" s="188"/>
      <c r="AM112" s="244"/>
      <c r="AN112" s="6"/>
      <c r="AO112" s="186" t="str">
        <f t="shared" si="195"/>
        <v/>
      </c>
      <c r="AP112" s="187"/>
      <c r="AQ112" s="186" t="str">
        <f t="shared" si="196"/>
        <v/>
      </c>
      <c r="AR112" s="188"/>
      <c r="AS112" s="244"/>
      <c r="AT112" s="6"/>
      <c r="AU112" s="186" t="str">
        <f t="shared" si="197"/>
        <v/>
      </c>
      <c r="AV112" s="187"/>
      <c r="AW112" s="186" t="str">
        <f t="shared" si="198"/>
        <v/>
      </c>
      <c r="AX112" s="188"/>
      <c r="AY112" s="244"/>
      <c r="AZ112" s="192" t="str">
        <f t="shared" si="199"/>
        <v/>
      </c>
      <c r="BA112" s="186">
        <v>8</v>
      </c>
      <c r="BB112" s="193" t="str">
        <f t="shared" si="201"/>
        <v/>
      </c>
      <c r="BC112" s="186">
        <v>5</v>
      </c>
      <c r="BD112" s="193"/>
      <c r="BE112" s="194" t="str">
        <f>IF((D112+J112+P112+V112+AB112+F112+L112+R112+X112+AD112+AH112+AN112+AT112+AJ112+AP112+AV112)=0,"",(D112+J112+P112+V112+AB112+F112+L112+R112+X112+AD112+AH112+AN112+AT112+AJ112+AP112+AV112))</f>
        <v/>
      </c>
      <c r="BF112" s="586"/>
      <c r="BG112" s="587"/>
    </row>
    <row r="113" spans="1:59" s="309" customFormat="1" ht="16.149999999999999" customHeight="1" x14ac:dyDescent="0.2">
      <c r="A113" s="5" t="s">
        <v>415</v>
      </c>
      <c r="B113" s="322" t="s">
        <v>225</v>
      </c>
      <c r="C113" s="335" t="s">
        <v>227</v>
      </c>
      <c r="D113" s="185"/>
      <c r="E113" s="186" t="str">
        <f t="shared" si="183"/>
        <v/>
      </c>
      <c r="F113" s="187"/>
      <c r="G113" s="186" t="str">
        <f t="shared" si="184"/>
        <v/>
      </c>
      <c r="H113" s="188"/>
      <c r="I113" s="189"/>
      <c r="J113" s="190"/>
      <c r="K113" s="186" t="str">
        <f t="shared" si="185"/>
        <v/>
      </c>
      <c r="L113" s="187"/>
      <c r="M113" s="186" t="str">
        <f t="shared" si="186"/>
        <v/>
      </c>
      <c r="N113" s="188"/>
      <c r="O113" s="189"/>
      <c r="P113" s="190"/>
      <c r="Q113" s="186" t="str">
        <f t="shared" si="187"/>
        <v/>
      </c>
      <c r="R113" s="187"/>
      <c r="S113" s="186" t="str">
        <f t="shared" si="188"/>
        <v/>
      </c>
      <c r="T113" s="188"/>
      <c r="U113" s="189"/>
      <c r="V113" s="190"/>
      <c r="W113" s="186" t="str">
        <f t="shared" si="189"/>
        <v/>
      </c>
      <c r="X113" s="187"/>
      <c r="Y113" s="186" t="str">
        <f t="shared" si="190"/>
        <v/>
      </c>
      <c r="Z113" s="188"/>
      <c r="AA113" s="189"/>
      <c r="AB113" s="190">
        <v>1</v>
      </c>
      <c r="AC113" s="186">
        <f t="shared" si="191"/>
        <v>15</v>
      </c>
      <c r="AD113" s="187">
        <v>1</v>
      </c>
      <c r="AE113" s="186">
        <f t="shared" si="192"/>
        <v>15</v>
      </c>
      <c r="AF113" s="188"/>
      <c r="AG113" s="191" t="s">
        <v>31</v>
      </c>
      <c r="AH113" s="190"/>
      <c r="AI113" s="186" t="str">
        <f t="shared" si="193"/>
        <v/>
      </c>
      <c r="AJ113" s="187"/>
      <c r="AK113" s="186" t="str">
        <f t="shared" si="194"/>
        <v/>
      </c>
      <c r="AL113" s="188"/>
      <c r="AM113" s="191"/>
      <c r="AN113" s="190"/>
      <c r="AO113" s="186" t="str">
        <f t="shared" si="195"/>
        <v/>
      </c>
      <c r="AP113" s="187"/>
      <c r="AQ113" s="186" t="str">
        <f t="shared" si="196"/>
        <v/>
      </c>
      <c r="AR113" s="188"/>
      <c r="AS113" s="191"/>
      <c r="AT113" s="190"/>
      <c r="AU113" s="186" t="str">
        <f t="shared" si="197"/>
        <v/>
      </c>
      <c r="AV113" s="187"/>
      <c r="AW113" s="186" t="str">
        <f t="shared" si="198"/>
        <v/>
      </c>
      <c r="AX113" s="188"/>
      <c r="AY113" s="191"/>
      <c r="AZ113" s="192">
        <f t="shared" si="199"/>
        <v>1</v>
      </c>
      <c r="BA113" s="186">
        <f t="shared" si="200"/>
        <v>15</v>
      </c>
      <c r="BB113" s="193">
        <f t="shared" si="201"/>
        <v>1</v>
      </c>
      <c r="BC113" s="186">
        <f t="shared" si="202"/>
        <v>15</v>
      </c>
      <c r="BD113" s="193"/>
      <c r="BE113" s="194">
        <f t="shared" ref="BE113:BE127" si="203">IF((D113+J113+P113+V113+AB113+F113+L113+R113+X113+AD113+AH113+AN113+AT113+AJ113+AP113+AV113)=0,"",(D113+J113+P113+V113+AB113+F113+L113+R113+X113+AD113+AH113+AN113+AT113+AJ113+AP113+AV113))</f>
        <v>2</v>
      </c>
      <c r="BF113" s="440"/>
      <c r="BG113" s="136"/>
    </row>
    <row r="114" spans="1:59" s="309" customFormat="1" ht="16.149999999999999" customHeight="1" x14ac:dyDescent="0.2">
      <c r="A114" s="5" t="s">
        <v>416</v>
      </c>
      <c r="B114" s="322" t="s">
        <v>225</v>
      </c>
      <c r="C114" s="335" t="s">
        <v>228</v>
      </c>
      <c r="D114" s="185"/>
      <c r="E114" s="186" t="str">
        <f t="shared" si="183"/>
        <v/>
      </c>
      <c r="F114" s="187"/>
      <c r="G114" s="186" t="str">
        <f t="shared" si="184"/>
        <v/>
      </c>
      <c r="H114" s="188"/>
      <c r="I114" s="189"/>
      <c r="J114" s="190"/>
      <c r="K114" s="186" t="str">
        <f t="shared" si="185"/>
        <v/>
      </c>
      <c r="L114" s="187"/>
      <c r="M114" s="186" t="str">
        <f t="shared" si="186"/>
        <v/>
      </c>
      <c r="N114" s="188"/>
      <c r="O114" s="189"/>
      <c r="P114" s="190"/>
      <c r="Q114" s="186" t="str">
        <f t="shared" si="187"/>
        <v/>
      </c>
      <c r="R114" s="187"/>
      <c r="S114" s="186" t="str">
        <f t="shared" si="188"/>
        <v/>
      </c>
      <c r="T114" s="188"/>
      <c r="U114" s="189"/>
      <c r="V114" s="190"/>
      <c r="W114" s="186" t="str">
        <f t="shared" si="189"/>
        <v/>
      </c>
      <c r="X114" s="187"/>
      <c r="Y114" s="186" t="str">
        <f t="shared" si="190"/>
        <v/>
      </c>
      <c r="Z114" s="188"/>
      <c r="AA114" s="189"/>
      <c r="AB114" s="190"/>
      <c r="AC114" s="186" t="str">
        <f t="shared" si="191"/>
        <v/>
      </c>
      <c r="AD114" s="187"/>
      <c r="AE114" s="186" t="str">
        <f t="shared" si="192"/>
        <v/>
      </c>
      <c r="AF114" s="188"/>
      <c r="AG114" s="191"/>
      <c r="AH114" s="190">
        <v>1</v>
      </c>
      <c r="AI114" s="186">
        <f t="shared" si="193"/>
        <v>15</v>
      </c>
      <c r="AJ114" s="187">
        <v>1</v>
      </c>
      <c r="AK114" s="186">
        <f t="shared" si="194"/>
        <v>15</v>
      </c>
      <c r="AL114" s="188"/>
      <c r="AM114" s="191" t="s">
        <v>31</v>
      </c>
      <c r="AN114" s="190"/>
      <c r="AO114" s="186" t="str">
        <f t="shared" si="195"/>
        <v/>
      </c>
      <c r="AP114" s="187"/>
      <c r="AQ114" s="186" t="str">
        <f t="shared" si="196"/>
        <v/>
      </c>
      <c r="AR114" s="188"/>
      <c r="AS114" s="191"/>
      <c r="AT114" s="190"/>
      <c r="AU114" s="186" t="str">
        <f t="shared" si="197"/>
        <v/>
      </c>
      <c r="AV114" s="187"/>
      <c r="AW114" s="186" t="str">
        <f t="shared" si="198"/>
        <v/>
      </c>
      <c r="AX114" s="188"/>
      <c r="AY114" s="191"/>
      <c r="AZ114" s="192">
        <f t="shared" si="199"/>
        <v>1</v>
      </c>
      <c r="BA114" s="186">
        <f t="shared" si="200"/>
        <v>15</v>
      </c>
      <c r="BB114" s="193">
        <f t="shared" si="201"/>
        <v>1</v>
      </c>
      <c r="BC114" s="186">
        <f t="shared" si="202"/>
        <v>15</v>
      </c>
      <c r="BD114" s="193"/>
      <c r="BE114" s="194">
        <f t="shared" si="203"/>
        <v>2</v>
      </c>
      <c r="BF114" s="440"/>
      <c r="BG114" s="136"/>
    </row>
    <row r="115" spans="1:59" s="309" customFormat="1" ht="16.149999999999999" customHeight="1" x14ac:dyDescent="0.2">
      <c r="A115" s="5" t="s">
        <v>417</v>
      </c>
      <c r="B115" s="322" t="s">
        <v>225</v>
      </c>
      <c r="C115" s="335" t="s">
        <v>229</v>
      </c>
      <c r="D115" s="185"/>
      <c r="E115" s="186" t="str">
        <f t="shared" si="183"/>
        <v/>
      </c>
      <c r="F115" s="187"/>
      <c r="G115" s="186" t="str">
        <f t="shared" si="184"/>
        <v/>
      </c>
      <c r="H115" s="188"/>
      <c r="I115" s="189"/>
      <c r="J115" s="190"/>
      <c r="K115" s="186" t="str">
        <f t="shared" si="185"/>
        <v/>
      </c>
      <c r="L115" s="187"/>
      <c r="M115" s="186" t="str">
        <f t="shared" si="186"/>
        <v/>
      </c>
      <c r="N115" s="188"/>
      <c r="O115" s="189"/>
      <c r="P115" s="190"/>
      <c r="Q115" s="186" t="str">
        <f t="shared" si="187"/>
        <v/>
      </c>
      <c r="R115" s="187"/>
      <c r="S115" s="186" t="str">
        <f t="shared" si="188"/>
        <v/>
      </c>
      <c r="T115" s="188"/>
      <c r="U115" s="189"/>
      <c r="V115" s="190"/>
      <c r="W115" s="186" t="str">
        <f t="shared" si="189"/>
        <v/>
      </c>
      <c r="X115" s="187"/>
      <c r="Y115" s="186" t="str">
        <f t="shared" si="190"/>
        <v/>
      </c>
      <c r="Z115" s="188"/>
      <c r="AA115" s="189"/>
      <c r="AB115" s="190"/>
      <c r="AC115" s="186" t="str">
        <f t="shared" si="191"/>
        <v/>
      </c>
      <c r="AD115" s="187"/>
      <c r="AE115" s="186" t="str">
        <f t="shared" si="192"/>
        <v/>
      </c>
      <c r="AF115" s="188"/>
      <c r="AG115" s="191"/>
      <c r="AH115" s="190"/>
      <c r="AI115" s="186" t="str">
        <f t="shared" si="193"/>
        <v/>
      </c>
      <c r="AJ115" s="187"/>
      <c r="AK115" s="186" t="str">
        <f t="shared" si="194"/>
        <v/>
      </c>
      <c r="AL115" s="188"/>
      <c r="AM115" s="191"/>
      <c r="AN115" s="190">
        <v>1</v>
      </c>
      <c r="AO115" s="186">
        <f t="shared" si="195"/>
        <v>15</v>
      </c>
      <c r="AP115" s="187">
        <v>1</v>
      </c>
      <c r="AQ115" s="186">
        <f t="shared" si="196"/>
        <v>15</v>
      </c>
      <c r="AR115" s="188"/>
      <c r="AS115" s="191" t="s">
        <v>31</v>
      </c>
      <c r="AT115" s="190"/>
      <c r="AU115" s="186" t="str">
        <f t="shared" si="197"/>
        <v/>
      </c>
      <c r="AV115" s="187"/>
      <c r="AW115" s="186" t="str">
        <f t="shared" si="198"/>
        <v/>
      </c>
      <c r="AX115" s="188"/>
      <c r="AY115" s="191"/>
      <c r="AZ115" s="192">
        <f t="shared" si="199"/>
        <v>1</v>
      </c>
      <c r="BA115" s="186">
        <f t="shared" si="200"/>
        <v>15</v>
      </c>
      <c r="BB115" s="193">
        <f t="shared" si="201"/>
        <v>1</v>
      </c>
      <c r="BC115" s="186">
        <f t="shared" si="202"/>
        <v>15</v>
      </c>
      <c r="BD115" s="193"/>
      <c r="BE115" s="194">
        <f t="shared" si="203"/>
        <v>2</v>
      </c>
      <c r="BF115" s="440"/>
      <c r="BG115" s="136"/>
    </row>
    <row r="116" spans="1:59" s="323" customFormat="1" ht="16.149999999999999" customHeight="1" x14ac:dyDescent="0.2">
      <c r="A116" s="5" t="s">
        <v>418</v>
      </c>
      <c r="B116" s="322" t="s">
        <v>225</v>
      </c>
      <c r="C116" s="335" t="s">
        <v>230</v>
      </c>
      <c r="D116" s="185"/>
      <c r="E116" s="186" t="str">
        <f t="shared" si="183"/>
        <v/>
      </c>
      <c r="F116" s="187"/>
      <c r="G116" s="186" t="str">
        <f t="shared" si="184"/>
        <v/>
      </c>
      <c r="H116" s="188"/>
      <c r="I116" s="189"/>
      <c r="J116" s="190"/>
      <c r="K116" s="186" t="str">
        <f t="shared" si="185"/>
        <v/>
      </c>
      <c r="L116" s="187"/>
      <c r="M116" s="186" t="str">
        <f t="shared" si="186"/>
        <v/>
      </c>
      <c r="N116" s="188"/>
      <c r="O116" s="189"/>
      <c r="P116" s="190"/>
      <c r="Q116" s="186" t="str">
        <f t="shared" si="187"/>
        <v/>
      </c>
      <c r="R116" s="187"/>
      <c r="S116" s="186" t="str">
        <f t="shared" si="188"/>
        <v/>
      </c>
      <c r="T116" s="188"/>
      <c r="U116" s="189"/>
      <c r="V116" s="190"/>
      <c r="W116" s="186" t="str">
        <f t="shared" si="189"/>
        <v/>
      </c>
      <c r="X116" s="187"/>
      <c r="Y116" s="186" t="str">
        <f t="shared" si="190"/>
        <v/>
      </c>
      <c r="Z116" s="188"/>
      <c r="AA116" s="189"/>
      <c r="AB116" s="190"/>
      <c r="AC116" s="186" t="str">
        <f t="shared" si="191"/>
        <v/>
      </c>
      <c r="AD116" s="187"/>
      <c r="AE116" s="186" t="str">
        <f t="shared" si="192"/>
        <v/>
      </c>
      <c r="AF116" s="188"/>
      <c r="AG116" s="191"/>
      <c r="AH116" s="190"/>
      <c r="AI116" s="186" t="str">
        <f t="shared" si="193"/>
        <v/>
      </c>
      <c r="AJ116" s="187"/>
      <c r="AK116" s="186" t="str">
        <f t="shared" si="194"/>
        <v/>
      </c>
      <c r="AL116" s="188"/>
      <c r="AM116" s="191"/>
      <c r="AN116" s="190"/>
      <c r="AO116" s="186"/>
      <c r="AP116" s="187"/>
      <c r="AQ116" s="186"/>
      <c r="AR116" s="188"/>
      <c r="AS116" s="191"/>
      <c r="AT116" s="190">
        <v>1</v>
      </c>
      <c r="AU116" s="186">
        <f t="shared" si="197"/>
        <v>15</v>
      </c>
      <c r="AV116" s="187">
        <v>1</v>
      </c>
      <c r="AW116" s="186">
        <f t="shared" si="198"/>
        <v>15</v>
      </c>
      <c r="AX116" s="188"/>
      <c r="AY116" s="191" t="s">
        <v>31</v>
      </c>
      <c r="AZ116" s="192">
        <f t="shared" si="199"/>
        <v>1</v>
      </c>
      <c r="BA116" s="186">
        <f t="shared" si="200"/>
        <v>15</v>
      </c>
      <c r="BB116" s="193">
        <f t="shared" si="201"/>
        <v>1</v>
      </c>
      <c r="BC116" s="186">
        <f t="shared" si="202"/>
        <v>15</v>
      </c>
      <c r="BD116" s="193"/>
      <c r="BE116" s="194">
        <f t="shared" si="203"/>
        <v>2</v>
      </c>
      <c r="BF116" s="440"/>
      <c r="BG116" s="136"/>
    </row>
    <row r="117" spans="1:59" s="309" customFormat="1" ht="16.149999999999999" customHeight="1" x14ac:dyDescent="0.2">
      <c r="A117" s="41" t="s">
        <v>231</v>
      </c>
      <c r="B117" s="322" t="s">
        <v>225</v>
      </c>
      <c r="C117" s="336" t="s">
        <v>232</v>
      </c>
      <c r="D117" s="185"/>
      <c r="E117" s="186" t="str">
        <f t="shared" si="183"/>
        <v/>
      </c>
      <c r="F117" s="187"/>
      <c r="G117" s="186" t="str">
        <f t="shared" si="184"/>
        <v/>
      </c>
      <c r="H117" s="188"/>
      <c r="I117" s="189"/>
      <c r="J117" s="190"/>
      <c r="K117" s="186" t="str">
        <f t="shared" si="185"/>
        <v/>
      </c>
      <c r="L117" s="187">
        <v>2</v>
      </c>
      <c r="M117" s="186">
        <v>30</v>
      </c>
      <c r="N117" s="188"/>
      <c r="O117" s="189" t="s">
        <v>43</v>
      </c>
      <c r="P117" s="190"/>
      <c r="Q117" s="186"/>
      <c r="R117" s="187"/>
      <c r="S117" s="186"/>
      <c r="T117" s="188"/>
      <c r="U117" s="189"/>
      <c r="V117" s="190"/>
      <c r="W117" s="186"/>
      <c r="X117" s="187"/>
      <c r="Y117" s="186"/>
      <c r="Z117" s="188"/>
      <c r="AA117" s="189"/>
      <c r="AB117" s="190"/>
      <c r="AC117" s="186"/>
      <c r="AD117" s="187"/>
      <c r="AE117" s="186"/>
      <c r="AF117" s="188"/>
      <c r="AG117" s="191"/>
      <c r="AH117" s="190"/>
      <c r="AI117" s="186"/>
      <c r="AJ117" s="187"/>
      <c r="AK117" s="186"/>
      <c r="AL117" s="188"/>
      <c r="AM117" s="191"/>
      <c r="AN117" s="190"/>
      <c r="AO117" s="186"/>
      <c r="AP117" s="187"/>
      <c r="AQ117" s="186"/>
      <c r="AR117" s="188"/>
      <c r="AS117" s="191"/>
      <c r="AT117" s="190"/>
      <c r="AU117" s="186"/>
      <c r="AV117" s="187"/>
      <c r="AW117" s="186"/>
      <c r="AX117" s="188"/>
      <c r="AY117" s="191"/>
      <c r="AZ117" s="192" t="str">
        <f t="shared" si="199"/>
        <v/>
      </c>
      <c r="BA117" s="186" t="str">
        <f t="shared" si="200"/>
        <v/>
      </c>
      <c r="BB117" s="193">
        <f t="shared" si="201"/>
        <v>2</v>
      </c>
      <c r="BC117" s="186">
        <f t="shared" si="202"/>
        <v>30</v>
      </c>
      <c r="BD117" s="193"/>
      <c r="BE117" s="194">
        <f t="shared" si="203"/>
        <v>2</v>
      </c>
      <c r="BF117" s="440"/>
      <c r="BG117" s="136"/>
    </row>
    <row r="118" spans="1:59" s="309" customFormat="1" ht="16.149999999999999" customHeight="1" x14ac:dyDescent="0.2">
      <c r="A118" s="41" t="s">
        <v>233</v>
      </c>
      <c r="B118" s="322" t="s">
        <v>225</v>
      </c>
      <c r="C118" s="336" t="s">
        <v>234</v>
      </c>
      <c r="D118" s="185"/>
      <c r="E118" s="186" t="str">
        <f t="shared" si="183"/>
        <v/>
      </c>
      <c r="F118" s="187"/>
      <c r="G118" s="186" t="str">
        <f t="shared" si="184"/>
        <v/>
      </c>
      <c r="H118" s="188"/>
      <c r="I118" s="189"/>
      <c r="J118" s="190"/>
      <c r="K118" s="186" t="str">
        <f t="shared" si="185"/>
        <v/>
      </c>
      <c r="L118" s="187"/>
      <c r="M118" s="186" t="str">
        <f t="shared" ref="M118:M127" si="204">IF(L118*15=0,"",L118*15)</f>
        <v/>
      </c>
      <c r="N118" s="188"/>
      <c r="O118" s="189"/>
      <c r="P118" s="190"/>
      <c r="Q118" s="186"/>
      <c r="R118" s="187">
        <v>2</v>
      </c>
      <c r="S118" s="186">
        <v>30</v>
      </c>
      <c r="T118" s="188"/>
      <c r="U118" s="189" t="s">
        <v>43</v>
      </c>
      <c r="V118" s="190"/>
      <c r="W118" s="186"/>
      <c r="X118" s="187"/>
      <c r="Y118" s="186"/>
      <c r="Z118" s="188"/>
      <c r="AA118" s="189"/>
      <c r="AB118" s="190"/>
      <c r="AC118" s="186"/>
      <c r="AD118" s="187"/>
      <c r="AE118" s="186"/>
      <c r="AF118" s="188"/>
      <c r="AG118" s="191"/>
      <c r="AH118" s="190"/>
      <c r="AI118" s="186"/>
      <c r="AJ118" s="187"/>
      <c r="AK118" s="186"/>
      <c r="AL118" s="188"/>
      <c r="AM118" s="191"/>
      <c r="AN118" s="190"/>
      <c r="AO118" s="186"/>
      <c r="AP118" s="187"/>
      <c r="AQ118" s="186"/>
      <c r="AR118" s="188"/>
      <c r="AS118" s="191"/>
      <c r="AT118" s="190"/>
      <c r="AU118" s="186"/>
      <c r="AV118" s="187"/>
      <c r="AW118" s="186"/>
      <c r="AX118" s="188"/>
      <c r="AY118" s="191"/>
      <c r="AZ118" s="192" t="str">
        <f t="shared" si="199"/>
        <v/>
      </c>
      <c r="BA118" s="186" t="str">
        <f t="shared" si="200"/>
        <v/>
      </c>
      <c r="BB118" s="193">
        <f t="shared" si="201"/>
        <v>2</v>
      </c>
      <c r="BC118" s="186">
        <f t="shared" si="202"/>
        <v>30</v>
      </c>
      <c r="BD118" s="193"/>
      <c r="BE118" s="194">
        <f t="shared" si="203"/>
        <v>2</v>
      </c>
      <c r="BF118" s="440"/>
      <c r="BG118" s="136"/>
    </row>
    <row r="119" spans="1:59" s="309" customFormat="1" ht="16.149999999999999" customHeight="1" x14ac:dyDescent="0.2">
      <c r="A119" s="41" t="s">
        <v>235</v>
      </c>
      <c r="B119" s="322" t="s">
        <v>225</v>
      </c>
      <c r="C119" s="336" t="s">
        <v>236</v>
      </c>
      <c r="D119" s="185"/>
      <c r="E119" s="186" t="str">
        <f t="shared" si="183"/>
        <v/>
      </c>
      <c r="F119" s="187"/>
      <c r="G119" s="186" t="str">
        <f t="shared" si="184"/>
        <v/>
      </c>
      <c r="H119" s="188"/>
      <c r="I119" s="189"/>
      <c r="J119" s="190"/>
      <c r="K119" s="186" t="str">
        <f t="shared" si="185"/>
        <v/>
      </c>
      <c r="L119" s="187"/>
      <c r="M119" s="186" t="str">
        <f t="shared" si="204"/>
        <v/>
      </c>
      <c r="N119" s="188"/>
      <c r="O119" s="189"/>
      <c r="P119" s="190"/>
      <c r="Q119" s="186" t="str">
        <f t="shared" ref="Q119:Q127" si="205">IF(P119*15=0,"",P119*15)</f>
        <v/>
      </c>
      <c r="R119" s="187"/>
      <c r="S119" s="186" t="str">
        <f t="shared" ref="S119:S127" si="206">IF(R119*15=0,"",R119*15)</f>
        <v/>
      </c>
      <c r="T119" s="188"/>
      <c r="U119" s="189"/>
      <c r="V119" s="190"/>
      <c r="W119" s="186" t="str">
        <f t="shared" ref="W119:W127" si="207">IF(V119*15=0,"",V119*15)</f>
        <v/>
      </c>
      <c r="X119" s="187">
        <v>2</v>
      </c>
      <c r="Y119" s="186">
        <v>30</v>
      </c>
      <c r="Z119" s="188"/>
      <c r="AA119" s="189" t="s">
        <v>43</v>
      </c>
      <c r="AB119" s="190"/>
      <c r="AC119" s="186" t="str">
        <f t="shared" ref="AC119:AC127" si="208">IF(AB119*15=0,"",AB119*15)</f>
        <v/>
      </c>
      <c r="AD119" s="187"/>
      <c r="AE119" s="186" t="str">
        <f t="shared" ref="AE119:AE127" si="209">IF(AD119*15=0,"",AD119*15)</f>
        <v/>
      </c>
      <c r="AF119" s="188"/>
      <c r="AG119" s="191"/>
      <c r="AH119" s="190"/>
      <c r="AI119" s="186" t="str">
        <f t="shared" ref="AI119:AI127" si="210">IF(AH119*15=0,"",AH119*15)</f>
        <v/>
      </c>
      <c r="AJ119" s="187"/>
      <c r="AK119" s="186" t="str">
        <f t="shared" ref="AK119:AK127" si="211">IF(AJ119*15=0,"",AJ119*15)</f>
        <v/>
      </c>
      <c r="AL119" s="188"/>
      <c r="AM119" s="191"/>
      <c r="AN119" s="190"/>
      <c r="AO119" s="186" t="str">
        <f t="shared" ref="AO119:AO127" si="212">IF(AN119*15=0,"",AN119*15)</f>
        <v/>
      </c>
      <c r="AP119" s="187"/>
      <c r="AQ119" s="186" t="str">
        <f t="shared" ref="AQ119" si="213">IF(AP119*15=0,"",AP119*15)</f>
        <v/>
      </c>
      <c r="AR119" s="188"/>
      <c r="AS119" s="191"/>
      <c r="AT119" s="190"/>
      <c r="AU119" s="186" t="str">
        <f t="shared" ref="AU119:AU127" si="214">IF(AT119*15=0,"",AT119*15)</f>
        <v/>
      </c>
      <c r="AV119" s="187"/>
      <c r="AW119" s="186" t="str">
        <f t="shared" ref="AW119:AW127" si="215">IF(AV119*15=0,"",AV119*15)</f>
        <v/>
      </c>
      <c r="AX119" s="188"/>
      <c r="AY119" s="191"/>
      <c r="AZ119" s="192" t="str">
        <f t="shared" si="199"/>
        <v/>
      </c>
      <c r="BA119" s="186" t="str">
        <f t="shared" si="200"/>
        <v/>
      </c>
      <c r="BB119" s="193">
        <f t="shared" si="201"/>
        <v>2</v>
      </c>
      <c r="BC119" s="186">
        <f t="shared" si="202"/>
        <v>30</v>
      </c>
      <c r="BD119" s="193"/>
      <c r="BE119" s="194">
        <f t="shared" si="203"/>
        <v>2</v>
      </c>
      <c r="BF119" s="428"/>
      <c r="BG119" s="24"/>
    </row>
    <row r="120" spans="1:59" s="309" customFormat="1" ht="16.149999999999999" customHeight="1" x14ac:dyDescent="0.2">
      <c r="A120" s="41" t="s">
        <v>237</v>
      </c>
      <c r="B120" s="322" t="s">
        <v>225</v>
      </c>
      <c r="C120" s="336" t="s">
        <v>238</v>
      </c>
      <c r="D120" s="185"/>
      <c r="E120" s="186" t="str">
        <f t="shared" si="183"/>
        <v/>
      </c>
      <c r="F120" s="187"/>
      <c r="G120" s="186" t="str">
        <f t="shared" si="184"/>
        <v/>
      </c>
      <c r="H120" s="188"/>
      <c r="I120" s="189"/>
      <c r="J120" s="190"/>
      <c r="K120" s="186" t="str">
        <f t="shared" si="185"/>
        <v/>
      </c>
      <c r="L120" s="187"/>
      <c r="M120" s="186" t="str">
        <f t="shared" si="204"/>
        <v/>
      </c>
      <c r="N120" s="188"/>
      <c r="O120" s="189"/>
      <c r="P120" s="190"/>
      <c r="Q120" s="186"/>
      <c r="R120" s="187"/>
      <c r="S120" s="186"/>
      <c r="T120" s="188"/>
      <c r="U120" s="189"/>
      <c r="V120" s="190"/>
      <c r="W120" s="186"/>
      <c r="X120" s="187"/>
      <c r="Y120" s="186"/>
      <c r="Z120" s="188"/>
      <c r="AA120" s="189"/>
      <c r="AB120" s="190"/>
      <c r="AC120" s="186"/>
      <c r="AD120" s="187">
        <v>4</v>
      </c>
      <c r="AE120" s="186">
        <v>60</v>
      </c>
      <c r="AF120" s="188"/>
      <c r="AG120" s="191" t="s">
        <v>43</v>
      </c>
      <c r="AH120" s="190"/>
      <c r="AI120" s="186"/>
      <c r="AJ120" s="187"/>
      <c r="AK120" s="186"/>
      <c r="AL120" s="188"/>
      <c r="AM120" s="191"/>
      <c r="AN120" s="190"/>
      <c r="AO120" s="186"/>
      <c r="AP120" s="187"/>
      <c r="AQ120" s="186"/>
      <c r="AR120" s="188"/>
      <c r="AS120" s="191"/>
      <c r="AT120" s="190"/>
      <c r="AU120" s="186"/>
      <c r="AV120" s="187"/>
      <c r="AW120" s="186"/>
      <c r="AX120" s="188"/>
      <c r="AY120" s="191"/>
      <c r="AZ120" s="192" t="str">
        <f t="shared" si="199"/>
        <v/>
      </c>
      <c r="BA120" s="186" t="str">
        <f t="shared" si="200"/>
        <v/>
      </c>
      <c r="BB120" s="193">
        <f t="shared" si="201"/>
        <v>4</v>
      </c>
      <c r="BC120" s="186">
        <f t="shared" si="202"/>
        <v>60</v>
      </c>
      <c r="BD120" s="193"/>
      <c r="BE120" s="194">
        <f t="shared" si="203"/>
        <v>4</v>
      </c>
      <c r="BF120" s="428"/>
      <c r="BG120" s="24"/>
    </row>
    <row r="121" spans="1:59" s="309" customFormat="1" ht="16.149999999999999" customHeight="1" x14ac:dyDescent="0.2">
      <c r="A121" s="41" t="s">
        <v>239</v>
      </c>
      <c r="B121" s="322" t="s">
        <v>225</v>
      </c>
      <c r="C121" s="336" t="s">
        <v>240</v>
      </c>
      <c r="D121" s="185"/>
      <c r="E121" s="186" t="str">
        <f t="shared" si="183"/>
        <v/>
      </c>
      <c r="F121" s="187"/>
      <c r="G121" s="186" t="str">
        <f t="shared" si="184"/>
        <v/>
      </c>
      <c r="H121" s="188"/>
      <c r="I121" s="189"/>
      <c r="J121" s="190"/>
      <c r="K121" s="186" t="str">
        <f t="shared" si="185"/>
        <v/>
      </c>
      <c r="L121" s="187"/>
      <c r="M121" s="186" t="str">
        <f t="shared" si="204"/>
        <v/>
      </c>
      <c r="N121" s="188"/>
      <c r="O121" s="189"/>
      <c r="P121" s="190"/>
      <c r="Q121" s="186"/>
      <c r="R121" s="187"/>
      <c r="S121" s="186"/>
      <c r="T121" s="188"/>
      <c r="U121" s="189"/>
      <c r="V121" s="190"/>
      <c r="W121" s="186"/>
      <c r="X121" s="187"/>
      <c r="Y121" s="186"/>
      <c r="Z121" s="188"/>
      <c r="AA121" s="189"/>
      <c r="AB121" s="190"/>
      <c r="AC121" s="186"/>
      <c r="AD121" s="187"/>
      <c r="AE121" s="186"/>
      <c r="AF121" s="188"/>
      <c r="AG121" s="191"/>
      <c r="AH121" s="190"/>
      <c r="AI121" s="186"/>
      <c r="AJ121" s="198">
        <v>3</v>
      </c>
      <c r="AK121" s="186">
        <v>45</v>
      </c>
      <c r="AL121" s="188"/>
      <c r="AM121" s="191" t="s">
        <v>43</v>
      </c>
      <c r="AN121" s="190"/>
      <c r="AO121" s="186"/>
      <c r="AP121" s="187"/>
      <c r="AQ121" s="186"/>
      <c r="AR121" s="188"/>
      <c r="AS121" s="191"/>
      <c r="AT121" s="190"/>
      <c r="AU121" s="186"/>
      <c r="AV121" s="187"/>
      <c r="AW121" s="186"/>
      <c r="AX121" s="195"/>
      <c r="AY121" s="191"/>
      <c r="AZ121" s="192" t="str">
        <f t="shared" si="199"/>
        <v/>
      </c>
      <c r="BA121" s="186" t="str">
        <f t="shared" si="200"/>
        <v/>
      </c>
      <c r="BB121" s="193">
        <f t="shared" si="201"/>
        <v>3</v>
      </c>
      <c r="BC121" s="186">
        <f t="shared" si="202"/>
        <v>45</v>
      </c>
      <c r="BD121" s="193"/>
      <c r="BE121" s="194">
        <f t="shared" si="203"/>
        <v>3</v>
      </c>
      <c r="BF121" s="428"/>
      <c r="BG121" s="24"/>
    </row>
    <row r="122" spans="1:59" s="253" customFormat="1" ht="16.149999999999999" customHeight="1" x14ac:dyDescent="0.2">
      <c r="A122" s="41" t="s">
        <v>241</v>
      </c>
      <c r="B122" s="324" t="s">
        <v>225</v>
      </c>
      <c r="C122" s="336" t="s">
        <v>242</v>
      </c>
      <c r="D122" s="196"/>
      <c r="E122" s="197" t="str">
        <f t="shared" si="183"/>
        <v/>
      </c>
      <c r="F122" s="198"/>
      <c r="G122" s="197" t="str">
        <f t="shared" si="184"/>
        <v/>
      </c>
      <c r="H122" s="199"/>
      <c r="I122" s="200"/>
      <c r="J122" s="201"/>
      <c r="K122" s="197" t="str">
        <f t="shared" si="185"/>
        <v/>
      </c>
      <c r="L122" s="198"/>
      <c r="M122" s="197" t="str">
        <f t="shared" si="204"/>
        <v/>
      </c>
      <c r="N122" s="199"/>
      <c r="O122" s="200"/>
      <c r="P122" s="201"/>
      <c r="Q122" s="197" t="str">
        <f t="shared" si="205"/>
        <v/>
      </c>
      <c r="R122" s="198"/>
      <c r="S122" s="197" t="str">
        <f t="shared" si="206"/>
        <v/>
      </c>
      <c r="T122" s="199"/>
      <c r="U122" s="200"/>
      <c r="V122" s="201"/>
      <c r="W122" s="197" t="str">
        <f t="shared" si="207"/>
        <v/>
      </c>
      <c r="X122" s="198"/>
      <c r="Y122" s="197" t="str">
        <f t="shared" ref="Y122:Y127" si="216">IF(X122*15=0,"",X122*15)</f>
        <v/>
      </c>
      <c r="Z122" s="199"/>
      <c r="AA122" s="200"/>
      <c r="AB122" s="201"/>
      <c r="AC122" s="197" t="str">
        <f t="shared" si="208"/>
        <v/>
      </c>
      <c r="AD122" s="198"/>
      <c r="AE122" s="197" t="str">
        <f t="shared" si="209"/>
        <v/>
      </c>
      <c r="AF122" s="199"/>
      <c r="AG122" s="599"/>
      <c r="AH122" s="201"/>
      <c r="AI122" s="197" t="str">
        <f t="shared" si="210"/>
        <v/>
      </c>
      <c r="AJ122" s="198"/>
      <c r="AK122" s="197" t="str">
        <f t="shared" si="211"/>
        <v/>
      </c>
      <c r="AL122" s="199"/>
      <c r="AM122" s="599"/>
      <c r="AN122" s="201"/>
      <c r="AO122" s="197" t="str">
        <f t="shared" si="212"/>
        <v/>
      </c>
      <c r="AP122" s="198">
        <v>3</v>
      </c>
      <c r="AQ122" s="197">
        <v>45</v>
      </c>
      <c r="AR122" s="199"/>
      <c r="AS122" s="599" t="s">
        <v>43</v>
      </c>
      <c r="AT122" s="201"/>
      <c r="AU122" s="197" t="str">
        <f t="shared" si="214"/>
        <v/>
      </c>
      <c r="AV122" s="198"/>
      <c r="AW122" s="197" t="str">
        <f t="shared" si="215"/>
        <v/>
      </c>
      <c r="AX122" s="199"/>
      <c r="AY122" s="599"/>
      <c r="AZ122" s="202" t="str">
        <f t="shared" si="199"/>
        <v/>
      </c>
      <c r="BA122" s="197" t="str">
        <f t="shared" si="200"/>
        <v/>
      </c>
      <c r="BB122" s="203">
        <f t="shared" si="201"/>
        <v>3</v>
      </c>
      <c r="BC122" s="197">
        <f t="shared" si="202"/>
        <v>45</v>
      </c>
      <c r="BD122" s="203"/>
      <c r="BE122" s="204">
        <f t="shared" si="203"/>
        <v>3</v>
      </c>
      <c r="BF122" s="425"/>
      <c r="BG122" s="3"/>
    </row>
    <row r="123" spans="1:59" s="253" customFormat="1" ht="16.149999999999999" customHeight="1" x14ac:dyDescent="0.2">
      <c r="A123" s="842" t="s">
        <v>243</v>
      </c>
      <c r="B123" s="527" t="s">
        <v>225</v>
      </c>
      <c r="C123" s="605" t="s">
        <v>244</v>
      </c>
      <c r="D123" s="399"/>
      <c r="E123" s="400" t="str">
        <f t="shared" si="183"/>
        <v/>
      </c>
      <c r="F123" s="401"/>
      <c r="G123" s="400" t="str">
        <f t="shared" si="184"/>
        <v/>
      </c>
      <c r="H123" s="402"/>
      <c r="I123" s="403"/>
      <c r="J123" s="404"/>
      <c r="K123" s="400" t="str">
        <f t="shared" si="185"/>
        <v/>
      </c>
      <c r="L123" s="401"/>
      <c r="M123" s="400" t="str">
        <f t="shared" si="204"/>
        <v/>
      </c>
      <c r="N123" s="402"/>
      <c r="O123" s="403"/>
      <c r="P123" s="404"/>
      <c r="Q123" s="400" t="str">
        <f t="shared" si="205"/>
        <v/>
      </c>
      <c r="R123" s="401"/>
      <c r="S123" s="400" t="str">
        <f t="shared" si="206"/>
        <v/>
      </c>
      <c r="T123" s="402"/>
      <c r="U123" s="403"/>
      <c r="V123" s="404"/>
      <c r="W123" s="400" t="str">
        <f t="shared" si="207"/>
        <v/>
      </c>
      <c r="X123" s="401"/>
      <c r="Y123" s="400" t="str">
        <f t="shared" si="216"/>
        <v/>
      </c>
      <c r="Z123" s="402"/>
      <c r="AA123" s="403"/>
      <c r="AB123" s="404"/>
      <c r="AC123" s="400" t="str">
        <f t="shared" si="208"/>
        <v/>
      </c>
      <c r="AD123" s="401"/>
      <c r="AE123" s="400" t="str">
        <f t="shared" si="209"/>
        <v/>
      </c>
      <c r="AF123" s="402"/>
      <c r="AG123" s="528"/>
      <c r="AH123" s="404"/>
      <c r="AI123" s="400" t="str">
        <f t="shared" si="210"/>
        <v/>
      </c>
      <c r="AJ123" s="401"/>
      <c r="AK123" s="400" t="str">
        <f t="shared" si="211"/>
        <v/>
      </c>
      <c r="AL123" s="402"/>
      <c r="AM123" s="528"/>
      <c r="AN123" s="404"/>
      <c r="AO123" s="400" t="str">
        <f t="shared" si="212"/>
        <v/>
      </c>
      <c r="AP123" s="401"/>
      <c r="AQ123" s="400" t="str">
        <f t="shared" ref="AQ123" si="217">IF(AP123*15=0,"",AP123*15)</f>
        <v/>
      </c>
      <c r="AR123" s="402"/>
      <c r="AS123" s="528"/>
      <c r="AT123" s="404"/>
      <c r="AU123" s="400" t="str">
        <f t="shared" si="214"/>
        <v/>
      </c>
      <c r="AV123" s="843">
        <v>2</v>
      </c>
      <c r="AW123" s="197">
        <f t="shared" si="215"/>
        <v>30</v>
      </c>
      <c r="AX123" s="402"/>
      <c r="AY123" s="528" t="s">
        <v>43</v>
      </c>
      <c r="AZ123" s="529" t="str">
        <f t="shared" si="199"/>
        <v/>
      </c>
      <c r="BA123" s="400" t="str">
        <f t="shared" si="200"/>
        <v/>
      </c>
      <c r="BB123" s="530">
        <f t="shared" si="201"/>
        <v>2</v>
      </c>
      <c r="BC123" s="400">
        <f t="shared" si="202"/>
        <v>30</v>
      </c>
      <c r="BD123" s="530"/>
      <c r="BE123" s="531">
        <f t="shared" si="203"/>
        <v>2</v>
      </c>
      <c r="BF123" s="425"/>
      <c r="BG123" s="3"/>
    </row>
    <row r="124" spans="1:59" s="603" customFormat="1" ht="16.149999999999999" customHeight="1" x14ac:dyDescent="0.2">
      <c r="A124" s="265" t="s">
        <v>429</v>
      </c>
      <c r="B124" s="324" t="s">
        <v>225</v>
      </c>
      <c r="C124" s="605" t="s">
        <v>430</v>
      </c>
      <c r="D124" s="196"/>
      <c r="E124" s="197" t="str">
        <f t="shared" si="183"/>
        <v/>
      </c>
      <c r="F124" s="198"/>
      <c r="G124" s="197" t="str">
        <f t="shared" si="184"/>
        <v/>
      </c>
      <c r="H124" s="199"/>
      <c r="I124" s="200"/>
      <c r="J124" s="201"/>
      <c r="K124" s="197" t="str">
        <f t="shared" si="185"/>
        <v/>
      </c>
      <c r="L124" s="198">
        <v>2</v>
      </c>
      <c r="M124" s="197">
        <f t="shared" si="204"/>
        <v>30</v>
      </c>
      <c r="N124" s="199"/>
      <c r="O124" s="200" t="s">
        <v>43</v>
      </c>
      <c r="P124" s="201"/>
      <c r="Q124" s="197" t="str">
        <f t="shared" si="205"/>
        <v/>
      </c>
      <c r="R124" s="198"/>
      <c r="S124" s="197" t="str">
        <f t="shared" si="206"/>
        <v/>
      </c>
      <c r="T124" s="199"/>
      <c r="U124" s="200"/>
      <c r="V124" s="201"/>
      <c r="W124" s="197" t="str">
        <f t="shared" si="207"/>
        <v/>
      </c>
      <c r="X124" s="198"/>
      <c r="Y124" s="197" t="str">
        <f t="shared" si="216"/>
        <v/>
      </c>
      <c r="Z124" s="199"/>
      <c r="AA124" s="200"/>
      <c r="AB124" s="201"/>
      <c r="AC124" s="197" t="str">
        <f t="shared" si="208"/>
        <v/>
      </c>
      <c r="AD124" s="198"/>
      <c r="AE124" s="197" t="str">
        <f t="shared" si="209"/>
        <v/>
      </c>
      <c r="AF124" s="199"/>
      <c r="AG124" s="599"/>
      <c r="AH124" s="201"/>
      <c r="AI124" s="197" t="str">
        <f t="shared" si="210"/>
        <v/>
      </c>
      <c r="AJ124" s="198"/>
      <c r="AK124" s="197" t="str">
        <f t="shared" si="211"/>
        <v/>
      </c>
      <c r="AL124" s="199"/>
      <c r="AM124" s="599"/>
      <c r="AN124" s="201"/>
      <c r="AO124" s="197" t="str">
        <f t="shared" si="212"/>
        <v/>
      </c>
      <c r="AP124" s="198"/>
      <c r="AQ124" s="197"/>
      <c r="AR124" s="199"/>
      <c r="AS124" s="599"/>
      <c r="AT124" s="201"/>
      <c r="AU124" s="197" t="str">
        <f t="shared" si="214"/>
        <v/>
      </c>
      <c r="AV124" s="198"/>
      <c r="AW124" s="197" t="str">
        <f t="shared" si="215"/>
        <v/>
      </c>
      <c r="AX124" s="199"/>
      <c r="AY124" s="599"/>
      <c r="AZ124" s="202" t="str">
        <f t="shared" si="199"/>
        <v/>
      </c>
      <c r="BA124" s="197" t="str">
        <f t="shared" si="200"/>
        <v/>
      </c>
      <c r="BB124" s="203">
        <f>IF(F124+L124+R124+X124+AD124+AJ124+AP124+AV124=0,"",F124+L124+R124+X124+AD124+AJ124+AP124+AV124)</f>
        <v>2</v>
      </c>
      <c r="BC124" s="197">
        <f t="shared" si="202"/>
        <v>30</v>
      </c>
      <c r="BD124" s="203"/>
      <c r="BE124" s="204">
        <f t="shared" si="203"/>
        <v>2</v>
      </c>
      <c r="BF124" s="601"/>
      <c r="BG124" s="602"/>
    </row>
    <row r="125" spans="1:59" s="603" customFormat="1" ht="16.149999999999999" customHeight="1" x14ac:dyDescent="0.2">
      <c r="A125" s="265" t="s">
        <v>431</v>
      </c>
      <c r="B125" s="324" t="s">
        <v>225</v>
      </c>
      <c r="C125" s="605" t="s">
        <v>434</v>
      </c>
      <c r="D125" s="196"/>
      <c r="E125" s="197" t="str">
        <f t="shared" si="183"/>
        <v/>
      </c>
      <c r="F125" s="198"/>
      <c r="G125" s="197" t="str">
        <f t="shared" si="184"/>
        <v/>
      </c>
      <c r="H125" s="199"/>
      <c r="I125" s="200"/>
      <c r="J125" s="201"/>
      <c r="K125" s="197" t="str">
        <f t="shared" si="185"/>
        <v/>
      </c>
      <c r="L125" s="198"/>
      <c r="M125" s="197" t="str">
        <f t="shared" si="204"/>
        <v/>
      </c>
      <c r="N125" s="199"/>
      <c r="O125" s="200"/>
      <c r="P125" s="201"/>
      <c r="Q125" s="197" t="str">
        <f t="shared" si="205"/>
        <v/>
      </c>
      <c r="R125" s="198"/>
      <c r="S125" s="197" t="str">
        <f t="shared" si="206"/>
        <v/>
      </c>
      <c r="T125" s="199"/>
      <c r="U125" s="200"/>
      <c r="V125" s="201"/>
      <c r="W125" s="197" t="str">
        <f t="shared" si="207"/>
        <v/>
      </c>
      <c r="X125" s="198">
        <v>4</v>
      </c>
      <c r="Y125" s="197">
        <f t="shared" si="216"/>
        <v>60</v>
      </c>
      <c r="Z125" s="199"/>
      <c r="AA125" s="200" t="s">
        <v>43</v>
      </c>
      <c r="AB125" s="201"/>
      <c r="AC125" s="197" t="str">
        <f t="shared" si="208"/>
        <v/>
      </c>
      <c r="AD125" s="198"/>
      <c r="AE125" s="197" t="str">
        <f t="shared" si="209"/>
        <v/>
      </c>
      <c r="AF125" s="199"/>
      <c r="AG125" s="599"/>
      <c r="AH125" s="201"/>
      <c r="AI125" s="197" t="str">
        <f t="shared" si="210"/>
        <v/>
      </c>
      <c r="AJ125" s="198"/>
      <c r="AK125" s="197" t="str">
        <f t="shared" si="211"/>
        <v/>
      </c>
      <c r="AL125" s="199"/>
      <c r="AM125" s="599"/>
      <c r="AN125" s="201"/>
      <c r="AO125" s="197" t="str">
        <f t="shared" si="212"/>
        <v/>
      </c>
      <c r="AP125" s="198"/>
      <c r="AQ125" s="197"/>
      <c r="AR125" s="199"/>
      <c r="AS125" s="599"/>
      <c r="AT125" s="201"/>
      <c r="AU125" s="197" t="str">
        <f t="shared" si="214"/>
        <v/>
      </c>
      <c r="AV125" s="198"/>
      <c r="AW125" s="197" t="str">
        <f t="shared" si="215"/>
        <v/>
      </c>
      <c r="AX125" s="199"/>
      <c r="AY125" s="599"/>
      <c r="AZ125" s="202" t="str">
        <f t="shared" si="199"/>
        <v/>
      </c>
      <c r="BA125" s="197" t="str">
        <f t="shared" si="200"/>
        <v/>
      </c>
      <c r="BB125" s="203">
        <f t="shared" ref="BB125:BB127" si="218">IF(F125+L125+R125+X125+AD125+AJ125+AP125+AV125=0,"",F125+L125+R125+X125+AD125+AJ125+AP125+AV125)</f>
        <v>4</v>
      </c>
      <c r="BC125" s="197">
        <f t="shared" si="202"/>
        <v>60</v>
      </c>
      <c r="BD125" s="203"/>
      <c r="BE125" s="204">
        <f t="shared" si="203"/>
        <v>4</v>
      </c>
      <c r="BF125" s="601"/>
      <c r="BG125" s="602"/>
    </row>
    <row r="126" spans="1:59" s="603" customFormat="1" ht="16.149999999999999" customHeight="1" x14ac:dyDescent="0.2">
      <c r="A126" s="265" t="s">
        <v>433</v>
      </c>
      <c r="B126" s="324" t="s">
        <v>225</v>
      </c>
      <c r="C126" s="605" t="s">
        <v>435</v>
      </c>
      <c r="D126" s="196"/>
      <c r="E126" s="197" t="str">
        <f t="shared" si="183"/>
        <v/>
      </c>
      <c r="F126" s="198"/>
      <c r="G126" s="197" t="str">
        <f t="shared" si="184"/>
        <v/>
      </c>
      <c r="H126" s="199"/>
      <c r="I126" s="200"/>
      <c r="J126" s="201"/>
      <c r="K126" s="197" t="str">
        <f t="shared" si="185"/>
        <v/>
      </c>
      <c r="L126" s="198"/>
      <c r="M126" s="197" t="str">
        <f t="shared" si="204"/>
        <v/>
      </c>
      <c r="N126" s="199"/>
      <c r="O126" s="200"/>
      <c r="P126" s="201"/>
      <c r="Q126" s="197" t="str">
        <f t="shared" si="205"/>
        <v/>
      </c>
      <c r="R126" s="198"/>
      <c r="S126" s="197" t="str">
        <f t="shared" si="206"/>
        <v/>
      </c>
      <c r="T126" s="199"/>
      <c r="U126" s="200"/>
      <c r="V126" s="201"/>
      <c r="W126" s="197" t="str">
        <f t="shared" si="207"/>
        <v/>
      </c>
      <c r="X126" s="198"/>
      <c r="Y126" s="197" t="str">
        <f t="shared" si="216"/>
        <v/>
      </c>
      <c r="Z126" s="199"/>
      <c r="AA126" s="200"/>
      <c r="AB126" s="201"/>
      <c r="AC126" s="197" t="str">
        <f t="shared" si="208"/>
        <v/>
      </c>
      <c r="AD126" s="198"/>
      <c r="AE126" s="197" t="str">
        <f t="shared" si="209"/>
        <v/>
      </c>
      <c r="AF126" s="199"/>
      <c r="AG126" s="599"/>
      <c r="AH126" s="201"/>
      <c r="AI126" s="197" t="str">
        <f t="shared" si="210"/>
        <v/>
      </c>
      <c r="AJ126" s="198">
        <v>8</v>
      </c>
      <c r="AK126" s="197">
        <f t="shared" si="211"/>
        <v>120</v>
      </c>
      <c r="AL126" s="199"/>
      <c r="AM126" s="599" t="s">
        <v>43</v>
      </c>
      <c r="AN126" s="201"/>
      <c r="AO126" s="197" t="str">
        <f t="shared" si="212"/>
        <v/>
      </c>
      <c r="AP126" s="198"/>
      <c r="AQ126" s="197"/>
      <c r="AR126" s="199"/>
      <c r="AS126" s="599"/>
      <c r="AT126" s="201"/>
      <c r="AU126" s="197" t="str">
        <f t="shared" si="214"/>
        <v/>
      </c>
      <c r="AV126" s="198"/>
      <c r="AW126" s="197" t="str">
        <f t="shared" si="215"/>
        <v/>
      </c>
      <c r="AX126" s="199"/>
      <c r="AY126" s="599"/>
      <c r="AZ126" s="202" t="str">
        <f t="shared" si="199"/>
        <v/>
      </c>
      <c r="BA126" s="197" t="str">
        <f t="shared" si="200"/>
        <v/>
      </c>
      <c r="BB126" s="203">
        <f t="shared" si="218"/>
        <v>8</v>
      </c>
      <c r="BC126" s="197">
        <f t="shared" si="202"/>
        <v>120</v>
      </c>
      <c r="BD126" s="203"/>
      <c r="BE126" s="204">
        <f t="shared" si="203"/>
        <v>8</v>
      </c>
      <c r="BF126" s="601"/>
      <c r="BG126" s="602"/>
    </row>
    <row r="127" spans="1:59" s="603" customFormat="1" ht="16.149999999999999" customHeight="1" thickBot="1" x14ac:dyDescent="0.25">
      <c r="A127" s="265" t="s">
        <v>436</v>
      </c>
      <c r="B127" s="324" t="s">
        <v>225</v>
      </c>
      <c r="C127" s="605" t="s">
        <v>476</v>
      </c>
      <c r="D127" s="196"/>
      <c r="E127" s="197" t="str">
        <f t="shared" si="183"/>
        <v/>
      </c>
      <c r="F127" s="198"/>
      <c r="G127" s="197" t="str">
        <f t="shared" si="184"/>
        <v/>
      </c>
      <c r="H127" s="199"/>
      <c r="I127" s="200"/>
      <c r="J127" s="201"/>
      <c r="K127" s="197" t="str">
        <f t="shared" si="185"/>
        <v/>
      </c>
      <c r="L127" s="198"/>
      <c r="M127" s="197" t="str">
        <f t="shared" si="204"/>
        <v/>
      </c>
      <c r="N127" s="199"/>
      <c r="O127" s="200"/>
      <c r="P127" s="201"/>
      <c r="Q127" s="197" t="str">
        <f t="shared" si="205"/>
        <v/>
      </c>
      <c r="R127" s="198"/>
      <c r="S127" s="197" t="str">
        <f t="shared" si="206"/>
        <v/>
      </c>
      <c r="T127" s="199"/>
      <c r="U127" s="200"/>
      <c r="V127" s="201"/>
      <c r="W127" s="197" t="str">
        <f t="shared" si="207"/>
        <v/>
      </c>
      <c r="X127" s="198"/>
      <c r="Y127" s="197" t="str">
        <f t="shared" si="216"/>
        <v/>
      </c>
      <c r="Z127" s="199"/>
      <c r="AA127" s="200"/>
      <c r="AB127" s="201"/>
      <c r="AC127" s="197" t="str">
        <f t="shared" si="208"/>
        <v/>
      </c>
      <c r="AD127" s="198"/>
      <c r="AE127" s="197" t="str">
        <f t="shared" si="209"/>
        <v/>
      </c>
      <c r="AF127" s="199"/>
      <c r="AG127" s="599"/>
      <c r="AH127" s="201"/>
      <c r="AI127" s="197" t="str">
        <f t="shared" si="210"/>
        <v/>
      </c>
      <c r="AJ127" s="198"/>
      <c r="AK127" s="197" t="str">
        <f t="shared" si="211"/>
        <v/>
      </c>
      <c r="AL127" s="199"/>
      <c r="AM127" s="599"/>
      <c r="AN127" s="201"/>
      <c r="AO127" s="197" t="str">
        <f t="shared" si="212"/>
        <v/>
      </c>
      <c r="AP127" s="198"/>
      <c r="AQ127" s="197"/>
      <c r="AR127" s="199"/>
      <c r="AS127" s="599"/>
      <c r="AT127" s="201"/>
      <c r="AU127" s="197" t="str">
        <f t="shared" si="214"/>
        <v/>
      </c>
      <c r="AV127" s="198">
        <v>10</v>
      </c>
      <c r="AW127" s="197">
        <f t="shared" si="215"/>
        <v>150</v>
      </c>
      <c r="AX127" s="199"/>
      <c r="AY127" s="599" t="s">
        <v>43</v>
      </c>
      <c r="AZ127" s="202" t="str">
        <f t="shared" si="199"/>
        <v/>
      </c>
      <c r="BA127" s="197" t="str">
        <f t="shared" si="200"/>
        <v/>
      </c>
      <c r="BB127" s="203">
        <f t="shared" si="218"/>
        <v>10</v>
      </c>
      <c r="BC127" s="197">
        <f t="shared" si="202"/>
        <v>150</v>
      </c>
      <c r="BD127" s="203"/>
      <c r="BE127" s="204">
        <f t="shared" si="203"/>
        <v>10</v>
      </c>
      <c r="BF127" s="601"/>
      <c r="BG127" s="602"/>
    </row>
    <row r="128" spans="1:59" ht="16.149999999999999" customHeight="1" thickBot="1" x14ac:dyDescent="0.25">
      <c r="A128" s="205"/>
      <c r="B128" s="325"/>
      <c r="C128" s="670" t="s">
        <v>279</v>
      </c>
      <c r="D128" s="405" t="str">
        <f>IF(SUM(D111:D127)=0,"",SUM(D111:D127))</f>
        <v/>
      </c>
      <c r="E128" s="406" t="str">
        <f>IF(SUM(D111:D127)*15=0,"",SUM(D111:D127)*15)</f>
        <v/>
      </c>
      <c r="F128" s="206" t="str">
        <f>IF(SUM(F111:F127)=0,"",SUM(F111:F127))</f>
        <v/>
      </c>
      <c r="G128" s="206" t="str">
        <f>IF(SUM(F111:F127)*15=0,"",SUM(F111:F127)*15)</f>
        <v/>
      </c>
      <c r="H128" s="208"/>
      <c r="I128" s="407" t="str">
        <f>IF(SUM(D111:D127)+SUM(F111:F127)=0,"",SUM(D111:D127)+SUM(F111:F127))</f>
        <v/>
      </c>
      <c r="J128" s="207">
        <f>IF(SUM(J111:J127)=0,"",SUM(J111:J127))</f>
        <v>4</v>
      </c>
      <c r="K128" s="206">
        <f>SUM(K111:K127)</f>
        <v>68</v>
      </c>
      <c r="L128" s="206">
        <f>IF(SUM(L111:L127)=0,"",SUM(L111:L127))</f>
        <v>4</v>
      </c>
      <c r="M128" s="206">
        <f>IF(SUM(M111:M127)=0,"",SUM(M111:M127))</f>
        <v>65</v>
      </c>
      <c r="N128" s="208"/>
      <c r="O128" s="408">
        <f>IF(SUM(J111:J127)+SUM(L111:L127)=0,"",SUM(J111:J127)+SUM(L111:L127))</f>
        <v>8</v>
      </c>
      <c r="P128" s="355">
        <f>IF(SUM(P111:P127)=0,"",SUM(P111:P127))</f>
        <v>4</v>
      </c>
      <c r="Q128" s="354">
        <f>IF(SUM(P111:P127)*15=0,"",SUM(P111:P127)*15)</f>
        <v>60</v>
      </c>
      <c r="R128" s="354">
        <f>IF(SUM(R111:R127)=0,"",SUM(R111:R127))</f>
        <v>2</v>
      </c>
      <c r="S128" s="354">
        <f>IF(SUM(R111:R127)*15=0,"",SUM(R111:R127)*15)</f>
        <v>30</v>
      </c>
      <c r="T128" s="354">
        <v>0</v>
      </c>
      <c r="U128" s="356">
        <f>IF(SUM(P111:P127)+SUM(R111:R127)=0,"",SUM(P111:P127)+SUM(R111:R127))</f>
        <v>6</v>
      </c>
      <c r="V128" s="355">
        <f>IF(SUM(V111:V127)=0,"",SUM(V111:V127))</f>
        <v>4</v>
      </c>
      <c r="W128" s="354">
        <f>IF(SUM(V111:V127)*15=0,"",SUM(V111:V127)*15)</f>
        <v>60</v>
      </c>
      <c r="X128" s="354">
        <f>IF(SUM(X111:X127)=0,"",SUM(X111:X127))</f>
        <v>6</v>
      </c>
      <c r="Y128" s="354">
        <f>IF(SUM(X111:X127)*15=0,"",SUM(X111:X127)*15)</f>
        <v>90</v>
      </c>
      <c r="Z128" s="354">
        <v>0</v>
      </c>
      <c r="AA128" s="356">
        <f>IF(SUM(V111:V127)+SUM(X111:X127)=0,"",SUM(V111:V127)+SUM(X111:X127))</f>
        <v>10</v>
      </c>
      <c r="AB128" s="355">
        <f>IF(SUM(AB111:AB127)=0,"",SUM(AB111:AB127))</f>
        <v>1</v>
      </c>
      <c r="AC128" s="354">
        <f>IF(SUM(AB111:AB127)*15=0,"",SUM(AB111:AB127)*15)</f>
        <v>15</v>
      </c>
      <c r="AD128" s="354">
        <f>IF(SUM(AD111:AD127)=0,"",SUM(AD111:AD127))</f>
        <v>5</v>
      </c>
      <c r="AE128" s="354">
        <f>IF(SUM(AD111:AD127)*15=0,"",SUM(AD111:AD127)*15)</f>
        <v>75</v>
      </c>
      <c r="AF128" s="354">
        <v>0</v>
      </c>
      <c r="AG128" s="357">
        <f>IF(SUM(AB111:AB127)+SUM(AD111:AD127)=0,"",SUM(AB111:AB127)+SUM(AD111:AD127))</f>
        <v>6</v>
      </c>
      <c r="AH128" s="355">
        <f>IF(SUM(AH111:AH127)=0,"",SUM(AH111:AH127))</f>
        <v>1</v>
      </c>
      <c r="AI128" s="354">
        <f>IF(SUM(AH111:AH127)*15=0,"",SUM(AH111:AH127)*15)</f>
        <v>15</v>
      </c>
      <c r="AJ128" s="354">
        <f>IF(SUM(AJ111:AJ127)=0,"",SUM(AJ111:AJ127))</f>
        <v>12</v>
      </c>
      <c r="AK128" s="354">
        <f>IF(SUM(AJ111:AJ127)*15=0,"",SUM(AJ111:AJ127)*15)</f>
        <v>180</v>
      </c>
      <c r="AL128" s="354">
        <v>0</v>
      </c>
      <c r="AM128" s="357">
        <f>IF(SUM(AH111:AH127)+SUM(AJ111:AJ127)=0,"",SUM(AH111:AH127)+SUM(AJ111:AJ127))</f>
        <v>13</v>
      </c>
      <c r="AN128" s="355">
        <f>IF(SUM(AN111:AN127)=0,"",SUM(AN111:AN127))</f>
        <v>1</v>
      </c>
      <c r="AO128" s="354">
        <f>IF(SUM(AN111:AN127)*15=0,"",SUM(AN111:AN127)*15)</f>
        <v>15</v>
      </c>
      <c r="AP128" s="354">
        <f>IF(SUM(AP111:AP127)=0,"",SUM(AP111:AP127))</f>
        <v>4</v>
      </c>
      <c r="AQ128" s="354">
        <f>IF(SUM(AP111:AP127)*15=0,"",SUM(AP111:AP127)*15)</f>
        <v>60</v>
      </c>
      <c r="AR128" s="354">
        <v>0</v>
      </c>
      <c r="AS128" s="357">
        <f>IF(SUM(AN111:AN127)+SUM(AP111:AP127)=0,"",SUM(AN111:AN127)+SUM(AP111:AP127))</f>
        <v>5</v>
      </c>
      <c r="AT128" s="355">
        <f>IF(SUM(AT111:AT127)=0,"",SUM(AT111:AT127))</f>
        <v>1</v>
      </c>
      <c r="AU128" s="354">
        <f>IF(SUM(AT111:AT127)*15=0,"",SUM(AT111:AT127)*15)</f>
        <v>15</v>
      </c>
      <c r="AV128" s="354">
        <f>IF(SUM(AV111:AV127)=0,"",SUM(AV111:AV127))</f>
        <v>13</v>
      </c>
      <c r="AW128" s="354">
        <f>IF(SUM(AV111:AV127)*15=0,"",SUM(AV111:AV127)*15)</f>
        <v>195</v>
      </c>
      <c r="AX128" s="354">
        <v>0</v>
      </c>
      <c r="AY128" s="357">
        <f>IF(SUM(AT111:AT127)+SUM(AV111:AV127)=0,"",SUM(AT111:AT127)+SUM(AV111:AV127))</f>
        <v>14</v>
      </c>
      <c r="AZ128" s="358">
        <f>IF(SUM(AZ111:AZ127)=0,"",SUM(AZ111:AZ127))</f>
        <v>16</v>
      </c>
      <c r="BA128" s="354">
        <f>SUM(BA111:BA127)</f>
        <v>248</v>
      </c>
      <c r="BB128" s="354">
        <f>IF(SUM(BB111:BB127)=0,"",SUM(BB111:BB127))</f>
        <v>46</v>
      </c>
      <c r="BC128" s="354">
        <f>SUM(BC111:BC127)</f>
        <v>695</v>
      </c>
      <c r="BD128" s="358" t="str">
        <f>IF(SUM(BD111:BD127)=0,"",SUM(BD111:BD127))</f>
        <v/>
      </c>
      <c r="BE128" s="359">
        <f>IF(SUM(AZ111:AZ127)+SUM(BB111:BB127)=0,"",SUM(AZ111:AZ127)+SUM(BB111:BB127))</f>
        <v>62</v>
      </c>
      <c r="BF128" s="425"/>
      <c r="BG128" s="3"/>
    </row>
    <row r="129" spans="1:59" ht="16.149999999999999" hidden="1" customHeight="1" thickBot="1" x14ac:dyDescent="0.25">
      <c r="A129" s="704" t="s">
        <v>146</v>
      </c>
      <c r="B129" s="705"/>
      <c r="C129" s="706"/>
      <c r="D129" s="209">
        <f>SUM(D128)</f>
        <v>0</v>
      </c>
      <c r="E129" s="210">
        <f t="shared" ref="E129:BE129" si="219">SUM(E128)</f>
        <v>0</v>
      </c>
      <c r="F129" s="210">
        <f t="shared" si="219"/>
        <v>0</v>
      </c>
      <c r="G129" s="210">
        <f t="shared" si="219"/>
        <v>0</v>
      </c>
      <c r="H129" s="210">
        <f t="shared" si="219"/>
        <v>0</v>
      </c>
      <c r="I129" s="211">
        <f t="shared" si="219"/>
        <v>0</v>
      </c>
      <c r="J129" s="212">
        <f t="shared" si="219"/>
        <v>4</v>
      </c>
      <c r="K129" s="210">
        <f t="shared" si="219"/>
        <v>68</v>
      </c>
      <c r="L129" s="210">
        <f t="shared" si="219"/>
        <v>4</v>
      </c>
      <c r="M129" s="210">
        <f t="shared" si="219"/>
        <v>65</v>
      </c>
      <c r="N129" s="210">
        <f t="shared" si="219"/>
        <v>0</v>
      </c>
      <c r="O129" s="360">
        <f t="shared" si="219"/>
        <v>8</v>
      </c>
      <c r="P129" s="361">
        <f t="shared" si="219"/>
        <v>4</v>
      </c>
      <c r="Q129" s="362">
        <f t="shared" si="219"/>
        <v>60</v>
      </c>
      <c r="R129" s="362">
        <f t="shared" si="219"/>
        <v>2</v>
      </c>
      <c r="S129" s="362">
        <f t="shared" si="219"/>
        <v>30</v>
      </c>
      <c r="T129" s="362">
        <f t="shared" si="219"/>
        <v>0</v>
      </c>
      <c r="U129" s="360">
        <f t="shared" si="219"/>
        <v>6</v>
      </c>
      <c r="V129" s="361">
        <f t="shared" si="219"/>
        <v>4</v>
      </c>
      <c r="W129" s="362">
        <f t="shared" si="219"/>
        <v>60</v>
      </c>
      <c r="X129" s="362">
        <f t="shared" si="219"/>
        <v>6</v>
      </c>
      <c r="Y129" s="362">
        <f t="shared" si="219"/>
        <v>90</v>
      </c>
      <c r="Z129" s="362">
        <f t="shared" si="219"/>
        <v>0</v>
      </c>
      <c r="AA129" s="360">
        <f t="shared" si="219"/>
        <v>10</v>
      </c>
      <c r="AB129" s="361">
        <f t="shared" si="219"/>
        <v>1</v>
      </c>
      <c r="AC129" s="362">
        <f t="shared" si="219"/>
        <v>15</v>
      </c>
      <c r="AD129" s="362">
        <f t="shared" si="219"/>
        <v>5</v>
      </c>
      <c r="AE129" s="362">
        <f t="shared" si="219"/>
        <v>75</v>
      </c>
      <c r="AF129" s="362">
        <f t="shared" si="219"/>
        <v>0</v>
      </c>
      <c r="AG129" s="362">
        <f t="shared" si="219"/>
        <v>6</v>
      </c>
      <c r="AH129" s="361">
        <f t="shared" si="219"/>
        <v>1</v>
      </c>
      <c r="AI129" s="362">
        <f t="shared" si="219"/>
        <v>15</v>
      </c>
      <c r="AJ129" s="362">
        <f t="shared" si="219"/>
        <v>12</v>
      </c>
      <c r="AK129" s="362">
        <f t="shared" si="219"/>
        <v>180</v>
      </c>
      <c r="AL129" s="362">
        <f t="shared" si="219"/>
        <v>0</v>
      </c>
      <c r="AM129" s="362">
        <f t="shared" si="219"/>
        <v>13</v>
      </c>
      <c r="AN129" s="361">
        <f t="shared" si="219"/>
        <v>1</v>
      </c>
      <c r="AO129" s="362">
        <f t="shared" si="219"/>
        <v>15</v>
      </c>
      <c r="AP129" s="362">
        <f t="shared" si="219"/>
        <v>4</v>
      </c>
      <c r="AQ129" s="362">
        <f t="shared" si="219"/>
        <v>60</v>
      </c>
      <c r="AR129" s="362">
        <f t="shared" si="219"/>
        <v>0</v>
      </c>
      <c r="AS129" s="362">
        <f t="shared" si="219"/>
        <v>5</v>
      </c>
      <c r="AT129" s="361">
        <f t="shared" si="219"/>
        <v>1</v>
      </c>
      <c r="AU129" s="362">
        <f t="shared" si="219"/>
        <v>15</v>
      </c>
      <c r="AV129" s="362">
        <f t="shared" si="219"/>
        <v>13</v>
      </c>
      <c r="AW129" s="362">
        <f t="shared" si="219"/>
        <v>195</v>
      </c>
      <c r="AX129" s="362">
        <f t="shared" si="219"/>
        <v>0</v>
      </c>
      <c r="AY129" s="362">
        <f t="shared" si="219"/>
        <v>14</v>
      </c>
      <c r="AZ129" s="361">
        <f t="shared" si="219"/>
        <v>16</v>
      </c>
      <c r="BA129" s="362">
        <f t="shared" si="219"/>
        <v>248</v>
      </c>
      <c r="BB129" s="362">
        <f t="shared" si="219"/>
        <v>46</v>
      </c>
      <c r="BC129" s="362">
        <f t="shared" si="219"/>
        <v>695</v>
      </c>
      <c r="BD129" s="362">
        <f t="shared" si="219"/>
        <v>0</v>
      </c>
      <c r="BE129" s="363">
        <f t="shared" si="219"/>
        <v>62</v>
      </c>
      <c r="BF129" s="589"/>
      <c r="BG129" s="590"/>
    </row>
    <row r="130" spans="1:59" s="326" customFormat="1" ht="16.149999999999999" customHeight="1" thickBot="1" x14ac:dyDescent="0.25">
      <c r="A130" s="692" t="s">
        <v>245</v>
      </c>
      <c r="B130" s="693"/>
      <c r="C130" s="694"/>
      <c r="D130" s="518">
        <f>IF(D108+D129=0,"",D108+D129)</f>
        <v>16</v>
      </c>
      <c r="E130" s="519">
        <f>IF(E108+E129=0,"",E108+E129)</f>
        <v>212</v>
      </c>
      <c r="F130" s="519">
        <f>IF(F108+F129=0,"",F108+F129)</f>
        <v>21</v>
      </c>
      <c r="G130" s="519">
        <f>IF(G108+G129=0,"",G108+G129)</f>
        <v>262</v>
      </c>
      <c r="H130" s="519">
        <v>0</v>
      </c>
      <c r="I130" s="520">
        <f>IF(I108+I129=0,"",I108+I129)</f>
        <v>37</v>
      </c>
      <c r="J130" s="518">
        <f>IF(J108+J129=0,"",J108+J129)</f>
        <v>24</v>
      </c>
      <c r="K130" s="519">
        <f>IF(K108+K129=0,"",K108+K129)</f>
        <v>368</v>
      </c>
      <c r="L130" s="519">
        <f>IF(L108+L129=0,"",L108+L129)</f>
        <v>8</v>
      </c>
      <c r="M130" s="519">
        <f>IF(M108+M129=0,"",M108+M129)</f>
        <v>125</v>
      </c>
      <c r="N130" s="519">
        <v>0</v>
      </c>
      <c r="O130" s="521">
        <f t="shared" ref="O130:BE130" si="220">IF(O108+O129=0,"",O108+O129)</f>
        <v>32</v>
      </c>
      <c r="P130" s="522">
        <f t="shared" si="220"/>
        <v>22</v>
      </c>
      <c r="Q130" s="523">
        <f t="shared" si="220"/>
        <v>330</v>
      </c>
      <c r="R130" s="523">
        <f t="shared" si="220"/>
        <v>8</v>
      </c>
      <c r="S130" s="523">
        <f t="shared" si="220"/>
        <v>120</v>
      </c>
      <c r="T130" s="523">
        <f t="shared" si="220"/>
        <v>30</v>
      </c>
      <c r="U130" s="524">
        <f t="shared" si="220"/>
        <v>30</v>
      </c>
      <c r="V130" s="522">
        <f t="shared" si="220"/>
        <v>20</v>
      </c>
      <c r="W130" s="523">
        <f t="shared" si="220"/>
        <v>300</v>
      </c>
      <c r="X130" s="523">
        <f t="shared" si="220"/>
        <v>12</v>
      </c>
      <c r="Y130" s="523">
        <f t="shared" si="220"/>
        <v>180</v>
      </c>
      <c r="Z130" s="523">
        <f t="shared" si="220"/>
        <v>30</v>
      </c>
      <c r="AA130" s="524">
        <f t="shared" si="220"/>
        <v>32</v>
      </c>
      <c r="AB130" s="522">
        <f t="shared" si="220"/>
        <v>14</v>
      </c>
      <c r="AC130" s="523">
        <f t="shared" si="220"/>
        <v>210</v>
      </c>
      <c r="AD130" s="523">
        <f t="shared" si="220"/>
        <v>16</v>
      </c>
      <c r="AE130" s="523">
        <f t="shared" si="220"/>
        <v>240</v>
      </c>
      <c r="AF130" s="523">
        <f t="shared" si="220"/>
        <v>30</v>
      </c>
      <c r="AG130" s="523">
        <f t="shared" si="220"/>
        <v>30</v>
      </c>
      <c r="AH130" s="522">
        <f t="shared" si="220"/>
        <v>10</v>
      </c>
      <c r="AI130" s="523">
        <f t="shared" si="220"/>
        <v>150</v>
      </c>
      <c r="AJ130" s="523">
        <f t="shared" si="220"/>
        <v>22</v>
      </c>
      <c r="AK130" s="523">
        <f t="shared" si="220"/>
        <v>330</v>
      </c>
      <c r="AL130" s="523">
        <f t="shared" si="220"/>
        <v>30</v>
      </c>
      <c r="AM130" s="524">
        <f t="shared" si="220"/>
        <v>32</v>
      </c>
      <c r="AN130" s="522">
        <f t="shared" si="220"/>
        <v>14</v>
      </c>
      <c r="AO130" s="523">
        <f t="shared" si="220"/>
        <v>210</v>
      </c>
      <c r="AP130" s="523">
        <f t="shared" si="220"/>
        <v>16</v>
      </c>
      <c r="AQ130" s="523">
        <f t="shared" si="220"/>
        <v>240</v>
      </c>
      <c r="AR130" s="523">
        <f t="shared" si="220"/>
        <v>30</v>
      </c>
      <c r="AS130" s="524">
        <f t="shared" si="220"/>
        <v>30</v>
      </c>
      <c r="AT130" s="522">
        <f t="shared" si="220"/>
        <v>6</v>
      </c>
      <c r="AU130" s="523">
        <f t="shared" si="220"/>
        <v>90</v>
      </c>
      <c r="AV130" s="523">
        <f t="shared" si="220"/>
        <v>26</v>
      </c>
      <c r="AW130" s="523">
        <f t="shared" si="220"/>
        <v>390</v>
      </c>
      <c r="AX130" s="523">
        <f t="shared" si="220"/>
        <v>30</v>
      </c>
      <c r="AY130" s="525">
        <f t="shared" si="220"/>
        <v>32</v>
      </c>
      <c r="AZ130" s="526">
        <f t="shared" si="220"/>
        <v>126</v>
      </c>
      <c r="BA130" s="523">
        <f t="shared" si="220"/>
        <v>1898</v>
      </c>
      <c r="BB130" s="523">
        <f t="shared" si="220"/>
        <v>129</v>
      </c>
      <c r="BC130" s="523">
        <f t="shared" si="220"/>
        <v>1940</v>
      </c>
      <c r="BD130" s="632">
        <f t="shared" si="220"/>
        <v>240</v>
      </c>
      <c r="BE130" s="525">
        <f t="shared" si="220"/>
        <v>255</v>
      </c>
      <c r="BF130" s="446"/>
      <c r="BG130" s="214"/>
    </row>
    <row r="131" spans="1:59" s="216" customFormat="1" ht="16.149999999999999" customHeight="1" thickTop="1" thickBot="1" x14ac:dyDescent="0.25">
      <c r="A131" s="695"/>
      <c r="B131" s="696"/>
      <c r="C131" s="697"/>
      <c r="D131" s="688">
        <f>SUM(E130+G130)</f>
        <v>474</v>
      </c>
      <c r="E131" s="689"/>
      <c r="F131" s="689"/>
      <c r="G131" s="689"/>
      <c r="H131" s="689"/>
      <c r="I131" s="690"/>
      <c r="J131" s="688">
        <f>SUM(K130+M130)</f>
        <v>493</v>
      </c>
      <c r="K131" s="689"/>
      <c r="L131" s="689"/>
      <c r="M131" s="689"/>
      <c r="N131" s="689"/>
      <c r="O131" s="690"/>
      <c r="P131" s="688">
        <f>SUM(Q130+S130)</f>
        <v>450</v>
      </c>
      <c r="Q131" s="689"/>
      <c r="R131" s="689"/>
      <c r="S131" s="689"/>
      <c r="T131" s="689"/>
      <c r="U131" s="689"/>
      <c r="V131" s="688">
        <f>SUM(W130+Y130)</f>
        <v>480</v>
      </c>
      <c r="W131" s="689"/>
      <c r="X131" s="689"/>
      <c r="Y131" s="689"/>
      <c r="Z131" s="689"/>
      <c r="AA131" s="690"/>
      <c r="AB131" s="688">
        <f>AC130+AE130</f>
        <v>450</v>
      </c>
      <c r="AC131" s="689"/>
      <c r="AD131" s="689"/>
      <c r="AE131" s="689"/>
      <c r="AF131" s="689"/>
      <c r="AG131" s="690"/>
      <c r="AH131" s="688">
        <f>AI130+AK130</f>
        <v>480</v>
      </c>
      <c r="AI131" s="689"/>
      <c r="AJ131" s="689"/>
      <c r="AK131" s="689"/>
      <c r="AL131" s="689"/>
      <c r="AM131" s="690"/>
      <c r="AN131" s="688">
        <f>AO130+AQ130</f>
        <v>450</v>
      </c>
      <c r="AO131" s="689"/>
      <c r="AP131" s="689"/>
      <c r="AQ131" s="689"/>
      <c r="AR131" s="689"/>
      <c r="AS131" s="690"/>
      <c r="AT131" s="688">
        <f>AU130+AW130</f>
        <v>480</v>
      </c>
      <c r="AU131" s="689"/>
      <c r="AV131" s="689"/>
      <c r="AW131" s="689"/>
      <c r="AX131" s="689"/>
      <c r="AY131" s="691"/>
      <c r="AZ131" s="639"/>
      <c r="BA131" s="640">
        <f>SUM(D131+J131+P131+V131+AB131+AH131+AN131+AT131)</f>
        <v>3757</v>
      </c>
      <c r="BB131" s="640"/>
      <c r="BC131" s="640">
        <f>SUM(BA130+BC130)</f>
        <v>3838</v>
      </c>
      <c r="BD131" s="640"/>
      <c r="BE131" s="641"/>
      <c r="BF131" s="447"/>
      <c r="BG131" s="215"/>
    </row>
    <row r="132" spans="1:59" s="413" customFormat="1" ht="16.149999999999999" customHeight="1" thickTop="1" x14ac:dyDescent="0.2">
      <c r="A132" s="679" t="s">
        <v>246</v>
      </c>
      <c r="B132" s="680"/>
      <c r="C132" s="680"/>
      <c r="D132" s="680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0"/>
      <c r="AD132" s="680"/>
      <c r="AE132" s="680"/>
      <c r="AF132" s="680"/>
      <c r="AG132" s="680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409"/>
      <c r="BA132" s="410"/>
      <c r="BB132" s="410"/>
      <c r="BC132" s="410"/>
      <c r="BD132" s="410"/>
      <c r="BE132" s="411"/>
      <c r="BF132" s="412"/>
      <c r="BG132" s="412"/>
    </row>
    <row r="133" spans="1:59" s="413" customFormat="1" ht="16.149999999999999" customHeight="1" x14ac:dyDescent="0.2">
      <c r="A133" s="218"/>
      <c r="B133" s="414"/>
      <c r="C133" s="219" t="s">
        <v>247</v>
      </c>
      <c r="D133" s="220"/>
      <c r="E133" s="221"/>
      <c r="F133" s="221"/>
      <c r="G133" s="221"/>
      <c r="H133" s="203"/>
      <c r="I133" s="222" t="str">
        <f>IF(COUNTIF(I12:I131,"A")=0,"",(COUNTIF(I12:I131,"A")))</f>
        <v/>
      </c>
      <c r="J133" s="223"/>
      <c r="K133" s="221"/>
      <c r="L133" s="221"/>
      <c r="M133" s="221"/>
      <c r="N133" s="203"/>
      <c r="O133" s="222" t="str">
        <f>IF(COUNTIF(O12:O131,"A")=0,"",(COUNTIF(O12:O131,"A")))</f>
        <v/>
      </c>
      <c r="P133" s="221"/>
      <c r="Q133" s="221"/>
      <c r="R133" s="221"/>
      <c r="S133" s="221"/>
      <c r="T133" s="203"/>
      <c r="U133" s="222">
        <f>IF(COUNTIF(U12:U131,"A")=0,"",(COUNTIF(U12:U131,"A")))</f>
        <v>1</v>
      </c>
      <c r="V133" s="223"/>
      <c r="W133" s="221"/>
      <c r="X133" s="221"/>
      <c r="Y133" s="221"/>
      <c r="Z133" s="203"/>
      <c r="AA133" s="222">
        <f>IF(COUNTIF(AA12:AA131,"A")=0,"",(COUNTIF(AA12:AA131,"A")))</f>
        <v>1</v>
      </c>
      <c r="AB133" s="221"/>
      <c r="AC133" s="221"/>
      <c r="AD133" s="221"/>
      <c r="AE133" s="221"/>
      <c r="AF133" s="203"/>
      <c r="AG133" s="222" t="str">
        <f>IF(COUNTIF(AG12:AG131,"A")=0,"",(COUNTIF(AG12:AG131,"A")))</f>
        <v/>
      </c>
      <c r="AH133" s="221"/>
      <c r="AI133" s="221"/>
      <c r="AJ133" s="221"/>
      <c r="AK133" s="221"/>
      <c r="AL133" s="203"/>
      <c r="AM133" s="222" t="str">
        <f>IF(COUNTIF(AM12:AM131,"A")=0,"",(COUNTIF(AM12:AM131,"A")))</f>
        <v/>
      </c>
      <c r="AN133" s="221"/>
      <c r="AO133" s="221"/>
      <c r="AP133" s="221"/>
      <c r="AQ133" s="221"/>
      <c r="AR133" s="203"/>
      <c r="AS133" s="222" t="str">
        <f>IF(COUNTIF(AS12:AS131,"A")=0,"",(COUNTIF(AS12:AS131,"A")))</f>
        <v/>
      </c>
      <c r="AT133" s="221"/>
      <c r="AU133" s="221"/>
      <c r="AV133" s="221"/>
      <c r="AW133" s="221"/>
      <c r="AX133" s="203"/>
      <c r="AY133" s="222" t="str">
        <f>IF(COUNTIF(AY12:AY131,"A")=0,"",(COUNTIF(AY12:AY131,"A")))</f>
        <v/>
      </c>
      <c r="AZ133" s="415"/>
      <c r="BA133" s="416"/>
      <c r="BB133" s="416"/>
      <c r="BC133" s="416"/>
      <c r="BD133" s="417"/>
      <c r="BE133" s="418">
        <f t="shared" ref="BE133:BE145" si="221">IF(SUM(D133:AG133)=0,"",SUM(D133:AG133))</f>
        <v>2</v>
      </c>
    </row>
    <row r="134" spans="1:59" s="413" customFormat="1" ht="16.149999999999999" customHeight="1" x14ac:dyDescent="0.2">
      <c r="A134" s="218"/>
      <c r="B134" s="414"/>
      <c r="C134" s="219" t="s">
        <v>248</v>
      </c>
      <c r="D134" s="220"/>
      <c r="E134" s="221"/>
      <c r="F134" s="221"/>
      <c r="G134" s="221"/>
      <c r="H134" s="203"/>
      <c r="I134" s="222">
        <f>IF(COUNTIF(I12:I131,"B")=0,"",(COUNTIF(I12:I131,"B")))</f>
        <v>5</v>
      </c>
      <c r="J134" s="223"/>
      <c r="K134" s="221"/>
      <c r="L134" s="221"/>
      <c r="M134" s="221"/>
      <c r="N134" s="203"/>
      <c r="O134" s="222">
        <f>IF(COUNTIF(O12:O131,"B")=0,"",(COUNTIF(O12:O131,"B")))</f>
        <v>2</v>
      </c>
      <c r="P134" s="221"/>
      <c r="Q134" s="221"/>
      <c r="R134" s="221"/>
      <c r="S134" s="221"/>
      <c r="T134" s="203"/>
      <c r="U134" s="222">
        <f>IF(COUNTIF(U12:U131,"B")=0,"",(COUNTIF(U12:U131,"B")))</f>
        <v>2</v>
      </c>
      <c r="V134" s="223"/>
      <c r="W134" s="221"/>
      <c r="X134" s="221"/>
      <c r="Y134" s="221"/>
      <c r="Z134" s="203"/>
      <c r="AA134" s="222">
        <f>IF(COUNTIF(AA12:AA131,"B")=0,"",(COUNTIF(AA12:AA131,"B")))</f>
        <v>1</v>
      </c>
      <c r="AB134" s="221"/>
      <c r="AC134" s="221"/>
      <c r="AD134" s="221"/>
      <c r="AE134" s="221"/>
      <c r="AF134" s="203"/>
      <c r="AG134" s="222" t="str">
        <f>IF(COUNTIF(AG12:AG131,"B")=0,"",(COUNTIF(AG12:AG131,"B")))</f>
        <v/>
      </c>
      <c r="AH134" s="221"/>
      <c r="AI134" s="221"/>
      <c r="AJ134" s="221"/>
      <c r="AK134" s="221"/>
      <c r="AL134" s="203"/>
      <c r="AM134" s="222">
        <f>IF(COUNTIF(AM12:AM131,"B")=0,"",(COUNTIF(AM12:AM131,"B")))</f>
        <v>1</v>
      </c>
      <c r="AN134" s="221"/>
      <c r="AO134" s="221"/>
      <c r="AP134" s="221"/>
      <c r="AQ134" s="221"/>
      <c r="AR134" s="203"/>
      <c r="AS134" s="222">
        <f>IF(COUNTIF(AS12:AS131,"B")=0,"",(COUNTIF(AS12:AS131,"B")))</f>
        <v>5</v>
      </c>
      <c r="AT134" s="221"/>
      <c r="AU134" s="221"/>
      <c r="AV134" s="221"/>
      <c r="AW134" s="221"/>
      <c r="AX134" s="203"/>
      <c r="AY134" s="222">
        <f>IF(COUNTIF(AY12:AY131,"B")=0,"",(COUNTIF(AY12:AY131,"B")))</f>
        <v>1</v>
      </c>
      <c r="AZ134" s="415"/>
      <c r="BA134" s="416"/>
      <c r="BB134" s="416"/>
      <c r="BC134" s="416"/>
      <c r="BD134" s="417"/>
      <c r="BE134" s="418">
        <f t="shared" si="221"/>
        <v>10</v>
      </c>
    </row>
    <row r="135" spans="1:59" s="413" customFormat="1" ht="16.149999999999999" customHeight="1" x14ac:dyDescent="0.2">
      <c r="A135" s="218"/>
      <c r="B135" s="414"/>
      <c r="C135" s="219" t="s">
        <v>249</v>
      </c>
      <c r="D135" s="220"/>
      <c r="E135" s="221"/>
      <c r="F135" s="221"/>
      <c r="G135" s="221"/>
      <c r="H135" s="203"/>
      <c r="I135" s="222">
        <f>IF(COUNTIF(I12:I131,"F")=0,"",(COUNTIF(I12:I131,"F")))</f>
        <v>1</v>
      </c>
      <c r="J135" s="223"/>
      <c r="K135" s="221"/>
      <c r="L135" s="221"/>
      <c r="M135" s="221"/>
      <c r="N135" s="203"/>
      <c r="O135" s="222">
        <f>IF(COUNTIF(O12:O131,"F")=0,"",(COUNTIF(O12:O131,"F")))</f>
        <v>5</v>
      </c>
      <c r="P135" s="221"/>
      <c r="Q135" s="221"/>
      <c r="R135" s="221"/>
      <c r="S135" s="221"/>
      <c r="T135" s="203"/>
      <c r="U135" s="222">
        <f>IF(COUNTIF(U12:U131,"F")=0,"",(COUNTIF(U12:U131,"F")))</f>
        <v>2</v>
      </c>
      <c r="V135" s="223"/>
      <c r="W135" s="221"/>
      <c r="X135" s="221"/>
      <c r="Y135" s="221"/>
      <c r="Z135" s="203"/>
      <c r="AA135" s="222">
        <f>IF(COUNTIF(AA12:AA131,"F")=0,"",(COUNTIF(AA12:AA131,"F")))</f>
        <v>1</v>
      </c>
      <c r="AB135" s="221"/>
      <c r="AC135" s="221"/>
      <c r="AD135" s="221"/>
      <c r="AE135" s="221"/>
      <c r="AF135" s="203"/>
      <c r="AG135" s="222">
        <f>IF(COUNTIF(AG12:AG131,"F")=0,"",(COUNTIF(AG12:AG131,"F")))</f>
        <v>2</v>
      </c>
      <c r="AH135" s="221"/>
      <c r="AI135" s="221"/>
      <c r="AJ135" s="221"/>
      <c r="AK135" s="221"/>
      <c r="AL135" s="203"/>
      <c r="AM135" s="222">
        <f>IF(COUNTIF(AM12:AM131,"F")=0,"",(COUNTIF(AM12:AM131,"F")))</f>
        <v>2</v>
      </c>
      <c r="AN135" s="221"/>
      <c r="AO135" s="221"/>
      <c r="AP135" s="221"/>
      <c r="AQ135" s="221"/>
      <c r="AR135" s="203"/>
      <c r="AS135" s="222">
        <f>IF(COUNTIF(AS12:AS131,"F")=0,"",(COUNTIF(AS12:AS131,"F")))</f>
        <v>2</v>
      </c>
      <c r="AT135" s="221"/>
      <c r="AU135" s="221"/>
      <c r="AV135" s="221"/>
      <c r="AW135" s="221"/>
      <c r="AX135" s="203"/>
      <c r="AY135" s="222">
        <f>IF(COUNTIF(AY12:AY131,"F")=0,"",(COUNTIF(AY12:AY131,"F")))</f>
        <v>2</v>
      </c>
      <c r="AZ135" s="415"/>
      <c r="BA135" s="416"/>
      <c r="BB135" s="416"/>
      <c r="BC135" s="416"/>
      <c r="BD135" s="417"/>
      <c r="BE135" s="418">
        <f t="shared" si="221"/>
        <v>11</v>
      </c>
    </row>
    <row r="136" spans="1:59" s="413" customFormat="1" ht="16.149999999999999" customHeight="1" x14ac:dyDescent="0.2">
      <c r="A136" s="218"/>
      <c r="B136" s="414"/>
      <c r="C136" s="219" t="s">
        <v>250</v>
      </c>
      <c r="D136" s="220"/>
      <c r="E136" s="221"/>
      <c r="F136" s="221"/>
      <c r="G136" s="221"/>
      <c r="H136" s="203"/>
      <c r="I136" s="222" t="str">
        <f>IF(COUNTIF(I12:I131,"F(S)")=0,"",(COUNTIF(I12:I131,"F(S)")))</f>
        <v/>
      </c>
      <c r="J136" s="223"/>
      <c r="K136" s="221"/>
      <c r="L136" s="221"/>
      <c r="M136" s="221"/>
      <c r="N136" s="203"/>
      <c r="O136" s="222" t="str">
        <f>IF(COUNTIF(O12:O131,"F(S)")=0,"",(COUNTIF(O12:O131,"F(S)")))</f>
        <v/>
      </c>
      <c r="P136" s="221"/>
      <c r="Q136" s="221"/>
      <c r="R136" s="221"/>
      <c r="S136" s="221"/>
      <c r="T136" s="203"/>
      <c r="U136" s="222" t="str">
        <f>IF(COUNTIF(U12:U131,"F(S)")=0,"",(COUNTIF(U12:U131,"F(S)")))</f>
        <v/>
      </c>
      <c r="V136" s="223"/>
      <c r="W136" s="221"/>
      <c r="X136" s="221"/>
      <c r="Y136" s="221"/>
      <c r="Z136" s="203"/>
      <c r="AA136" s="222" t="str">
        <f>IF(COUNTIF(AA12:AA131,"F(S)")=0,"",(COUNTIF(AA12:AA131,"F(S)")))</f>
        <v/>
      </c>
      <c r="AB136" s="221"/>
      <c r="AC136" s="221"/>
      <c r="AD136" s="221"/>
      <c r="AE136" s="221"/>
      <c r="AF136" s="203"/>
      <c r="AG136" s="222" t="str">
        <f>IF(COUNTIF(AG12:AG131,"F(S)")=0,"",(COUNTIF(AG12:AG131,"F(S)")))</f>
        <v/>
      </c>
      <c r="AH136" s="221"/>
      <c r="AI136" s="221"/>
      <c r="AJ136" s="221"/>
      <c r="AK136" s="221"/>
      <c r="AL136" s="203"/>
      <c r="AM136" s="222" t="str">
        <f>IF(COUNTIF(AM12:AM131,"F(S)")=0,"",(COUNTIF(AM12:AM131,"F(S)")))</f>
        <v/>
      </c>
      <c r="AN136" s="221"/>
      <c r="AO136" s="221"/>
      <c r="AP136" s="221"/>
      <c r="AQ136" s="221"/>
      <c r="AR136" s="203"/>
      <c r="AS136" s="222" t="str">
        <f>IF(COUNTIF(AS12:AS131,"F(S)")=0,"",(COUNTIF(AS12:AS131,"F(S)")))</f>
        <v/>
      </c>
      <c r="AT136" s="221"/>
      <c r="AU136" s="221"/>
      <c r="AV136" s="221"/>
      <c r="AW136" s="221"/>
      <c r="AX136" s="203"/>
      <c r="AY136" s="222" t="str">
        <f>IF(COUNTIF(AY12:AY131,"F(S)")=0,"",(COUNTIF(AY12:AY131,"F(S)")))</f>
        <v/>
      </c>
      <c r="AZ136" s="415"/>
      <c r="BA136" s="416"/>
      <c r="BB136" s="416"/>
      <c r="BC136" s="416"/>
      <c r="BD136" s="417"/>
      <c r="BE136" s="418" t="str">
        <f>IF(SUM(D136:AG136)=0,"",SUM(D136:AG136))</f>
        <v/>
      </c>
    </row>
    <row r="137" spans="1:59" s="413" customFormat="1" ht="16.149999999999999" customHeight="1" x14ac:dyDescent="0.2">
      <c r="A137" s="218"/>
      <c r="B137" s="414"/>
      <c r="C137" s="219" t="s">
        <v>251</v>
      </c>
      <c r="D137" s="220"/>
      <c r="E137" s="221"/>
      <c r="F137" s="221"/>
      <c r="G137" s="221"/>
      <c r="H137" s="203"/>
      <c r="I137" s="222" t="str">
        <f>IF(COUNTIF(I12:I131,"F(Z)")=0,"",(COUNTIF(I12:I131,"F(Z)")))</f>
        <v/>
      </c>
      <c r="J137" s="223"/>
      <c r="K137" s="221"/>
      <c r="L137" s="221"/>
      <c r="M137" s="221"/>
      <c r="N137" s="203"/>
      <c r="O137" s="222" t="str">
        <f>IF(COUNTIF(O12:O131,"F(Z)")=0,"",(COUNTIF(O12:O131,"F(Z)")))</f>
        <v/>
      </c>
      <c r="P137" s="221"/>
      <c r="Q137" s="221"/>
      <c r="R137" s="221"/>
      <c r="S137" s="221"/>
      <c r="T137" s="203"/>
      <c r="U137" s="222">
        <f>IF(COUNTIF(U12:U131,"F(Z)")=0,"",(COUNTIF(U12:U131,"F(Z)")))</f>
        <v>1</v>
      </c>
      <c r="V137" s="223"/>
      <c r="W137" s="221"/>
      <c r="X137" s="221"/>
      <c r="Y137" s="221"/>
      <c r="Z137" s="203"/>
      <c r="AA137" s="222" t="str">
        <f>IF(COUNTIF(AA12:AA131,"F(Z)")=0,"",(COUNTIF(AA12:AA131,"F(Z)")))</f>
        <v/>
      </c>
      <c r="AB137" s="221"/>
      <c r="AC137" s="221"/>
      <c r="AD137" s="221"/>
      <c r="AE137" s="221"/>
      <c r="AF137" s="203"/>
      <c r="AG137" s="222" t="str">
        <f>IF(COUNTIF(AG12:AG131,"F(Z)")=0,"",(COUNTIF(AG12:AG131,"F(Z)")))</f>
        <v/>
      </c>
      <c r="AH137" s="221"/>
      <c r="AI137" s="221"/>
      <c r="AJ137" s="221"/>
      <c r="AK137" s="221"/>
      <c r="AL137" s="203"/>
      <c r="AM137" s="222" t="str">
        <f>IF(COUNTIF(AM12:AM131,"F(Z)")=0,"",(COUNTIF(AM12:AM131,"F(Z)")))</f>
        <v/>
      </c>
      <c r="AN137" s="221"/>
      <c r="AO137" s="221"/>
      <c r="AP137" s="221"/>
      <c r="AQ137" s="221"/>
      <c r="AR137" s="203"/>
      <c r="AS137" s="222" t="str">
        <f>IF(COUNTIF(AS12:AS131,"F(Z)")=0,"",(COUNTIF(AS12:AS131,"F(Z)")))</f>
        <v/>
      </c>
      <c r="AT137" s="221"/>
      <c r="AU137" s="221"/>
      <c r="AV137" s="221"/>
      <c r="AW137" s="221"/>
      <c r="AX137" s="203"/>
      <c r="AY137" s="222" t="str">
        <f>IF(COUNTIF(AY12:AY131,"F(Z)")=0,"",(COUNTIF(AY12:AY131,"F(Z)")))</f>
        <v/>
      </c>
      <c r="AZ137" s="415"/>
      <c r="BA137" s="416"/>
      <c r="BB137" s="416"/>
      <c r="BC137" s="416"/>
      <c r="BD137" s="417"/>
      <c r="BE137" s="418">
        <f t="shared" si="221"/>
        <v>1</v>
      </c>
    </row>
    <row r="138" spans="1:59" s="413" customFormat="1" ht="16.149999999999999" customHeight="1" x14ac:dyDescent="0.2">
      <c r="A138" s="218"/>
      <c r="B138" s="414"/>
      <c r="C138" s="219" t="s">
        <v>252</v>
      </c>
      <c r="D138" s="220"/>
      <c r="E138" s="221"/>
      <c r="F138" s="221"/>
      <c r="G138" s="221"/>
      <c r="H138" s="203"/>
      <c r="I138" s="222">
        <f>IF(COUNTIF(I11:I131,"G")=0,"",(COUNTIF(I11:I131,"G")))</f>
        <v>1</v>
      </c>
      <c r="J138" s="223"/>
      <c r="K138" s="221"/>
      <c r="L138" s="221"/>
      <c r="M138" s="221"/>
      <c r="N138" s="203"/>
      <c r="O138" s="222">
        <f>IF(COUNTIF(O11:O131,"G")=0,"",(COUNTIF(O11:O131,"G")))</f>
        <v>6</v>
      </c>
      <c r="P138" s="221"/>
      <c r="Q138" s="221"/>
      <c r="R138" s="221"/>
      <c r="S138" s="221"/>
      <c r="T138" s="203"/>
      <c r="U138" s="222">
        <f>IF(COUNTIF(U11:U131,"G")=0,"",(COUNTIF(U11:U131,"G")))</f>
        <v>3</v>
      </c>
      <c r="V138" s="223"/>
      <c r="W138" s="221"/>
      <c r="X138" s="221"/>
      <c r="Y138" s="221"/>
      <c r="Z138" s="203"/>
      <c r="AA138" s="222">
        <f>IF(COUNTIF(AA11:AA131,"G")=0,"",(COUNTIF(AA11:AA131,"G")))</f>
        <v>6</v>
      </c>
      <c r="AB138" s="221"/>
      <c r="AC138" s="221"/>
      <c r="AD138" s="221"/>
      <c r="AE138" s="221"/>
      <c r="AF138" s="203"/>
      <c r="AG138" s="222">
        <f>IF(COUNTIF(AG11:AG131,"G")=0,"",(COUNTIF(AG11:AG131,"G")))</f>
        <v>3</v>
      </c>
      <c r="AH138" s="221"/>
      <c r="AI138" s="221"/>
      <c r="AJ138" s="221"/>
      <c r="AK138" s="221"/>
      <c r="AL138" s="203"/>
      <c r="AM138" s="222">
        <f>IF(COUNTIF(AM11:AM131,"G")=0,"",(COUNTIF(AM11:AM131,"G")))</f>
        <v>3</v>
      </c>
      <c r="AN138" s="221"/>
      <c r="AO138" s="221"/>
      <c r="AP138" s="221"/>
      <c r="AQ138" s="221"/>
      <c r="AR138" s="203"/>
      <c r="AS138" s="222">
        <f>IF(COUNTIF(AS11:AS131,"G")=0,"",(COUNTIF(AS11:AS131,"G")))</f>
        <v>3</v>
      </c>
      <c r="AT138" s="221"/>
      <c r="AU138" s="221"/>
      <c r="AV138" s="221"/>
      <c r="AW138" s="221"/>
      <c r="AX138" s="203"/>
      <c r="AY138" s="222">
        <f>IF(COUNTIF(AY11:AY131,"G")=0,"",(COUNTIF(AY11:AY131,"G")))</f>
        <v>5</v>
      </c>
      <c r="AZ138" s="415"/>
      <c r="BA138" s="416"/>
      <c r="BB138" s="416"/>
      <c r="BC138" s="416"/>
      <c r="BD138" s="417"/>
      <c r="BE138" s="418">
        <f t="shared" si="221"/>
        <v>19</v>
      </c>
    </row>
    <row r="139" spans="1:59" s="413" customFormat="1" ht="16.149999999999999" customHeight="1" x14ac:dyDescent="0.2">
      <c r="A139" s="218"/>
      <c r="B139" s="414"/>
      <c r="C139" s="219" t="s">
        <v>253</v>
      </c>
      <c r="D139" s="220"/>
      <c r="E139" s="221"/>
      <c r="F139" s="221"/>
      <c r="G139" s="221"/>
      <c r="H139" s="203"/>
      <c r="I139" s="222" t="str">
        <f>IF(COUNTIF(I12:I131,"G(Z)")=0,"",COUNTIF(I12:I131,"G(Z)"))</f>
        <v/>
      </c>
      <c r="J139" s="223"/>
      <c r="K139" s="221"/>
      <c r="L139" s="221"/>
      <c r="M139" s="221"/>
      <c r="N139" s="203"/>
      <c r="O139" s="222" t="str">
        <f>IF(COUNTIF(O12:O131,"G(Z)")=0,"",COUNTIF(O12:O131,"G(Z)"))</f>
        <v/>
      </c>
      <c r="P139" s="221"/>
      <c r="Q139" s="221"/>
      <c r="R139" s="221"/>
      <c r="S139" s="221"/>
      <c r="T139" s="203"/>
      <c r="U139" s="222" t="str">
        <f>IF(COUNTIF(U12:U131,"G(Z)")=0,"",COUNTIF(U12:U131,"G(Z)"))</f>
        <v/>
      </c>
      <c r="V139" s="223"/>
      <c r="W139" s="221"/>
      <c r="X139" s="221"/>
      <c r="Y139" s="221"/>
      <c r="Z139" s="203"/>
      <c r="AA139" s="222" t="str">
        <f>IF(COUNTIF(AA12:AA131,"G(Z)")=0,"",COUNTIF(AA12:AA131,"G(Z)"))</f>
        <v/>
      </c>
      <c r="AB139" s="221"/>
      <c r="AC139" s="221"/>
      <c r="AD139" s="221"/>
      <c r="AE139" s="221"/>
      <c r="AF139" s="203"/>
      <c r="AG139" s="222" t="str">
        <f>IF(COUNTIF(AG12:AG131,"G(Z)")=0,"",COUNTIF(AG12:AG131,"G(Z)"))</f>
        <v/>
      </c>
      <c r="AH139" s="221"/>
      <c r="AI139" s="221"/>
      <c r="AJ139" s="221"/>
      <c r="AK139" s="221"/>
      <c r="AL139" s="203"/>
      <c r="AM139" s="222" t="str">
        <f>IF(COUNTIF(AM12:AM131,"G(Z)")=0,"",COUNTIF(AM12:AM131,"G(Z)"))</f>
        <v/>
      </c>
      <c r="AN139" s="221"/>
      <c r="AO139" s="221"/>
      <c r="AP139" s="221"/>
      <c r="AQ139" s="221"/>
      <c r="AR139" s="203"/>
      <c r="AS139" s="222" t="str">
        <f>IF(COUNTIF(AS12:AS131,"G(Z)")=0,"",COUNTIF(AS12:AS131,"G(Z)"))</f>
        <v/>
      </c>
      <c r="AT139" s="221"/>
      <c r="AU139" s="221"/>
      <c r="AV139" s="221"/>
      <c r="AW139" s="221"/>
      <c r="AX139" s="203"/>
      <c r="AY139" s="222" t="str">
        <f>IF(COUNTIF(AY12:AY131,"G(Z)")=0,"",COUNTIF(AY12:AY131,"G(Z)"))</f>
        <v/>
      </c>
      <c r="AZ139" s="415"/>
      <c r="BA139" s="416"/>
      <c r="BB139" s="416"/>
      <c r="BC139" s="416"/>
      <c r="BD139" s="417"/>
      <c r="BE139" s="418" t="str">
        <f t="shared" si="221"/>
        <v/>
      </c>
    </row>
    <row r="140" spans="1:59" s="413" customFormat="1" ht="16.149999999999999" customHeight="1" x14ac:dyDescent="0.2">
      <c r="A140" s="218"/>
      <c r="B140" s="414"/>
      <c r="C140" s="219" t="s">
        <v>254</v>
      </c>
      <c r="D140" s="220"/>
      <c r="E140" s="221"/>
      <c r="F140" s="221"/>
      <c r="G140" s="221"/>
      <c r="H140" s="203"/>
      <c r="I140" s="222">
        <f>IF(COUNTIF(I12:I131,"K")=0,"",(COUNTIF(I12:I131,"K")))</f>
        <v>3</v>
      </c>
      <c r="J140" s="223"/>
      <c r="K140" s="221"/>
      <c r="L140" s="221"/>
      <c r="M140" s="221"/>
      <c r="N140" s="203"/>
      <c r="O140" s="222">
        <f>IF(COUNTIF(O12:O131,"K")=0,"",(COUNTIF(O12:O131,"K")))</f>
        <v>5</v>
      </c>
      <c r="P140" s="221"/>
      <c r="Q140" s="221"/>
      <c r="R140" s="221"/>
      <c r="S140" s="221"/>
      <c r="T140" s="203"/>
      <c r="U140" s="222">
        <f>IF(COUNTIF(U12:U131,"K")=0,"",(COUNTIF(U12:U131,"K")))</f>
        <v>5</v>
      </c>
      <c r="V140" s="223"/>
      <c r="W140" s="221"/>
      <c r="X140" s="221"/>
      <c r="Y140" s="221"/>
      <c r="Z140" s="203"/>
      <c r="AA140" s="222">
        <f>IF(COUNTIF(AA12:AA131,"K")=0,"",(COUNTIF(AA12:AA131,"K")))</f>
        <v>1</v>
      </c>
      <c r="AB140" s="221"/>
      <c r="AC140" s="221"/>
      <c r="AD140" s="221"/>
      <c r="AE140" s="221"/>
      <c r="AF140" s="203"/>
      <c r="AG140" s="222">
        <f>IF(COUNTIF(AG12:AG131,"K")=0,"",(COUNTIF(AG12:AG131,"K")))</f>
        <v>2</v>
      </c>
      <c r="AH140" s="221"/>
      <c r="AI140" s="221"/>
      <c r="AJ140" s="221"/>
      <c r="AK140" s="221"/>
      <c r="AL140" s="203"/>
      <c r="AM140" s="222">
        <f>IF(COUNTIF(AM12:AM131,"K")=0,"",(COUNTIF(AM12:AM131,"K")))</f>
        <v>3</v>
      </c>
      <c r="AN140" s="221"/>
      <c r="AO140" s="221"/>
      <c r="AP140" s="221"/>
      <c r="AQ140" s="221"/>
      <c r="AR140" s="203"/>
      <c r="AS140" s="222">
        <f>IF(COUNTIF(AS12:AS131,"K")=0,"",(COUNTIF(AS12:AS131,"K")))</f>
        <v>1</v>
      </c>
      <c r="AT140" s="221"/>
      <c r="AU140" s="221"/>
      <c r="AV140" s="221"/>
      <c r="AW140" s="221"/>
      <c r="AX140" s="203"/>
      <c r="AY140" s="222" t="str">
        <f>IF(COUNTIF(AY12:AY131,"K")=0,"",(COUNTIF(AY17:AY131,"K")))</f>
        <v/>
      </c>
      <c r="AZ140" s="415"/>
      <c r="BA140" s="416"/>
      <c r="BB140" s="416"/>
      <c r="BC140" s="416"/>
      <c r="BD140" s="417"/>
      <c r="BE140" s="418">
        <f t="shared" si="221"/>
        <v>16</v>
      </c>
    </row>
    <row r="141" spans="1:59" s="413" customFormat="1" ht="16.149999999999999" customHeight="1" x14ac:dyDescent="0.2">
      <c r="A141" s="218"/>
      <c r="B141" s="414"/>
      <c r="C141" s="219" t="s">
        <v>255</v>
      </c>
      <c r="D141" s="220"/>
      <c r="E141" s="221"/>
      <c r="F141" s="221"/>
      <c r="G141" s="221"/>
      <c r="H141" s="203"/>
      <c r="I141" s="222" t="str">
        <f>IF(COUNTIF(I12:I131,"K(Z)")=0,"",(COUNTIF(I12:I131,"K(Z)")))</f>
        <v/>
      </c>
      <c r="J141" s="223"/>
      <c r="K141" s="221"/>
      <c r="L141" s="221"/>
      <c r="M141" s="221"/>
      <c r="N141" s="203"/>
      <c r="O141" s="222" t="str">
        <f>IF(COUNTIF(O12:O131,"K(Z)")=0,"",(COUNTIF(O12:O131,"K(Z)")))</f>
        <v/>
      </c>
      <c r="P141" s="221"/>
      <c r="Q141" s="221"/>
      <c r="R141" s="221"/>
      <c r="S141" s="221"/>
      <c r="T141" s="203"/>
      <c r="U141" s="222" t="str">
        <f>IF(COUNTIF(U12:U131,"K(Z)")=0,"",(COUNTIF(U12:U131,"K(Z)")))</f>
        <v/>
      </c>
      <c r="V141" s="223"/>
      <c r="W141" s="221"/>
      <c r="X141" s="221"/>
      <c r="Y141" s="221"/>
      <c r="Z141" s="203"/>
      <c r="AA141" s="222">
        <f>IF(COUNTIF(AA12:AA131,"K(Z)")=0,"",(COUNTIF(AA12:AA131,"K(Z)")))</f>
        <v>3</v>
      </c>
      <c r="AB141" s="221"/>
      <c r="AC141" s="221"/>
      <c r="AD141" s="221"/>
      <c r="AE141" s="221"/>
      <c r="AF141" s="203"/>
      <c r="AG141" s="222">
        <f>IF(COUNTIF(AG12:AG131,"K(Z)")=0,"",(COUNTIF(AG12:AG131,"K(Z)")))</f>
        <v>1</v>
      </c>
      <c r="AH141" s="221"/>
      <c r="AI141" s="221"/>
      <c r="AJ141" s="221"/>
      <c r="AK141" s="221"/>
      <c r="AL141" s="203"/>
      <c r="AM141" s="222" t="str">
        <f>IF(COUNTIF(AM12:AM131,"K(Z)")=0,"",(COUNTIF(AM12:AM131,"K(Z)")))</f>
        <v/>
      </c>
      <c r="AN141" s="221"/>
      <c r="AO141" s="221"/>
      <c r="AP141" s="221"/>
      <c r="AQ141" s="221"/>
      <c r="AR141" s="203"/>
      <c r="AS141" s="222" t="str">
        <f>IF(COUNTIF(AS12:AS131,"K(Z)")=0,"",(COUNTIF(AS12:AS131,"K(Z)")))</f>
        <v/>
      </c>
      <c r="AT141" s="221"/>
      <c r="AU141" s="221"/>
      <c r="AV141" s="221"/>
      <c r="AW141" s="221"/>
      <c r="AX141" s="203"/>
      <c r="AY141" s="222">
        <f>IF(COUNTIF(AY12:AY131,"K(Z)")=0,"",(COUNTIF(AY12:AY131,"K(Z)")))</f>
        <v>1</v>
      </c>
      <c r="AZ141" s="415"/>
      <c r="BA141" s="416"/>
      <c r="BB141" s="416"/>
      <c r="BC141" s="416"/>
      <c r="BD141" s="417"/>
      <c r="BE141" s="418">
        <f t="shared" si="221"/>
        <v>4</v>
      </c>
    </row>
    <row r="142" spans="1:59" s="413" customFormat="1" ht="16.149999999999999" customHeight="1" x14ac:dyDescent="0.2">
      <c r="A142" s="218"/>
      <c r="B142" s="414"/>
      <c r="C142" s="219" t="s">
        <v>256</v>
      </c>
      <c r="D142" s="220"/>
      <c r="E142" s="221"/>
      <c r="F142" s="221"/>
      <c r="G142" s="221"/>
      <c r="H142" s="203"/>
      <c r="I142" s="222" t="str">
        <f>IF(COUNTIF(I12:I131,"AV")=0,"",COUNTIF(I12:I131,"AV"))</f>
        <v/>
      </c>
      <c r="J142" s="223"/>
      <c r="K142" s="221"/>
      <c r="L142" s="221"/>
      <c r="M142" s="221"/>
      <c r="N142" s="203"/>
      <c r="O142" s="222" t="str">
        <f>IF(COUNTIF(O12:O131,"AV")=0,"",COUNTIF(O12:O131,"AV"))</f>
        <v/>
      </c>
      <c r="P142" s="221"/>
      <c r="Q142" s="221"/>
      <c r="R142" s="221"/>
      <c r="S142" s="221"/>
      <c r="T142" s="203"/>
      <c r="U142" s="222" t="str">
        <f>IF(COUNTIF(U12:U131,"AV")=0,"",COUNTIF(U12:U131,"AV"))</f>
        <v/>
      </c>
      <c r="V142" s="223"/>
      <c r="W142" s="221"/>
      <c r="X142" s="221"/>
      <c r="Y142" s="221"/>
      <c r="Z142" s="203"/>
      <c r="AA142" s="222" t="str">
        <f>IF(COUNTIF(AA12:AA131,"AV")=0,"",COUNTIF(AA12:AA131,"AV"))</f>
        <v/>
      </c>
      <c r="AB142" s="221"/>
      <c r="AC142" s="221"/>
      <c r="AD142" s="221"/>
      <c r="AE142" s="221"/>
      <c r="AF142" s="203"/>
      <c r="AG142" s="222" t="str">
        <f>IF(COUNTIF(AG12:AG131,"AV")=0,"",COUNTIF(AG12:AG131,"AV"))</f>
        <v/>
      </c>
      <c r="AH142" s="221"/>
      <c r="AI142" s="221"/>
      <c r="AJ142" s="221"/>
      <c r="AK142" s="221"/>
      <c r="AL142" s="203"/>
      <c r="AM142" s="222" t="str">
        <f>IF(COUNTIF(AM12:AM131,"AV")=0,"",COUNTIF(AM12:AM131,"AV"))</f>
        <v/>
      </c>
      <c r="AN142" s="221"/>
      <c r="AO142" s="221"/>
      <c r="AP142" s="221"/>
      <c r="AQ142" s="221"/>
      <c r="AR142" s="203"/>
      <c r="AS142" s="222" t="str">
        <f>IF(COUNTIF(AS12:AS131,"AV")=0,"",COUNTIF(AS12:AS131,"AV"))</f>
        <v/>
      </c>
      <c r="AT142" s="221"/>
      <c r="AU142" s="221"/>
      <c r="AV142" s="221"/>
      <c r="AW142" s="221"/>
      <c r="AX142" s="203"/>
      <c r="AY142" s="222" t="str">
        <f>IF(COUNTIF(AY12:AY131,"AV")=0,"",COUNTIF(AY12:AY131,"AV"))</f>
        <v/>
      </c>
      <c r="AZ142" s="415"/>
      <c r="BA142" s="416"/>
      <c r="BB142" s="416"/>
      <c r="BC142" s="416"/>
      <c r="BD142" s="417"/>
      <c r="BE142" s="418" t="str">
        <f t="shared" si="221"/>
        <v/>
      </c>
    </row>
    <row r="143" spans="1:59" s="413" customFormat="1" ht="16.149999999999999" customHeight="1" x14ac:dyDescent="0.2">
      <c r="A143" s="218"/>
      <c r="B143" s="414"/>
      <c r="C143" s="219" t="s">
        <v>257</v>
      </c>
      <c r="D143" s="220"/>
      <c r="E143" s="221"/>
      <c r="F143" s="221"/>
      <c r="G143" s="221"/>
      <c r="H143" s="203"/>
      <c r="I143" s="222" t="str">
        <f>IF(COUNTIF(I12:I131,"KO")=0,"",COUNTIF(I12:I131,"KO"))</f>
        <v/>
      </c>
      <c r="J143" s="223"/>
      <c r="K143" s="221"/>
      <c r="L143" s="221"/>
      <c r="M143" s="221"/>
      <c r="N143" s="203"/>
      <c r="O143" s="222" t="str">
        <f>IF(COUNTIF(O12:O131,"KO")=0,"",COUNTIF(O12:O131,"KO"))</f>
        <v/>
      </c>
      <c r="P143" s="221"/>
      <c r="Q143" s="221"/>
      <c r="R143" s="221"/>
      <c r="S143" s="221"/>
      <c r="T143" s="203"/>
      <c r="U143" s="222" t="str">
        <f>IF(COUNTIF(U12:U131,"KO")=0,"",COUNTIF(U12:U131,"KO"))</f>
        <v/>
      </c>
      <c r="V143" s="223"/>
      <c r="W143" s="221"/>
      <c r="X143" s="221"/>
      <c r="Y143" s="221"/>
      <c r="Z143" s="203"/>
      <c r="AA143" s="222" t="str">
        <f>IF(COUNTIF(AA12:AA131,"KO")=0,"",COUNTIF(AA12:AA131,"KO"))</f>
        <v/>
      </c>
      <c r="AB143" s="221"/>
      <c r="AC143" s="221"/>
      <c r="AD143" s="221"/>
      <c r="AE143" s="221"/>
      <c r="AF143" s="203"/>
      <c r="AG143" s="222" t="str">
        <f>IF(COUNTIF(AG12:AG131,"KO")=0,"",COUNTIF(AG12:AG131,"KO"))</f>
        <v/>
      </c>
      <c r="AH143" s="221"/>
      <c r="AI143" s="221"/>
      <c r="AJ143" s="221"/>
      <c r="AK143" s="221"/>
      <c r="AL143" s="203"/>
      <c r="AM143" s="222" t="str">
        <f>IF(COUNTIF(AM12:AM131,"KO")=0,"",COUNTIF(AM12:AM131,"KO"))</f>
        <v/>
      </c>
      <c r="AN143" s="221"/>
      <c r="AO143" s="221"/>
      <c r="AP143" s="221"/>
      <c r="AQ143" s="221"/>
      <c r="AR143" s="203"/>
      <c r="AS143" s="222" t="str">
        <f>IF(COUNTIF(AS12:AS131,"KO")=0,"",COUNTIF(AS12:AS131,"KO"))</f>
        <v/>
      </c>
      <c r="AT143" s="221"/>
      <c r="AU143" s="221"/>
      <c r="AV143" s="221"/>
      <c r="AW143" s="221"/>
      <c r="AX143" s="203"/>
      <c r="AY143" s="222" t="str">
        <f>IF(COUNTIF(AY12:AY131,"KO")=0,"",COUNTIF(AY12:AY131,"KO"))</f>
        <v/>
      </c>
      <c r="AZ143" s="415"/>
      <c r="BA143" s="416"/>
      <c r="BB143" s="416"/>
      <c r="BC143" s="416"/>
      <c r="BD143" s="417"/>
      <c r="BE143" s="418" t="str">
        <f t="shared" si="221"/>
        <v/>
      </c>
    </row>
    <row r="144" spans="1:59" s="413" customFormat="1" ht="16.149999999999999" customHeight="1" x14ac:dyDescent="0.2">
      <c r="A144" s="218"/>
      <c r="B144" s="419"/>
      <c r="C144" s="219" t="s">
        <v>258</v>
      </c>
      <c r="D144" s="420"/>
      <c r="E144" s="421"/>
      <c r="F144" s="421"/>
      <c r="G144" s="421"/>
      <c r="H144" s="422"/>
      <c r="I144" s="222" t="str">
        <f>IF(COUNTIF(I12:I131,"S")=0,"",COUNTIF(I12:I131,"S"))</f>
        <v/>
      </c>
      <c r="J144" s="423"/>
      <c r="K144" s="421"/>
      <c r="L144" s="421"/>
      <c r="M144" s="421"/>
      <c r="N144" s="422"/>
      <c r="O144" s="222" t="str">
        <f>IF(COUNTIF(O12:O131,"S")=0,"",COUNTIF(O12:O131,"S"))</f>
        <v/>
      </c>
      <c r="P144" s="421"/>
      <c r="Q144" s="421"/>
      <c r="R144" s="421"/>
      <c r="S144" s="421"/>
      <c r="T144" s="422"/>
      <c r="U144" s="222" t="str">
        <f>IF(COUNTIF(U12:U131,"S")=0,"",COUNTIF(U12:U131,"S"))</f>
        <v/>
      </c>
      <c r="V144" s="423"/>
      <c r="W144" s="421"/>
      <c r="X144" s="421"/>
      <c r="Y144" s="421"/>
      <c r="Z144" s="422"/>
      <c r="AA144" s="222" t="str">
        <f>IF(COUNTIF(AA12:AA131,"S")=0,"",COUNTIF(AA12:AA131,"S"))</f>
        <v/>
      </c>
      <c r="AB144" s="421"/>
      <c r="AC144" s="421"/>
      <c r="AD144" s="421"/>
      <c r="AE144" s="421"/>
      <c r="AF144" s="422"/>
      <c r="AG144" s="222" t="str">
        <f>IF(COUNTIF(AG12:AG131,"S")=0,"",COUNTIF(AG12:AG131,"S"))</f>
        <v/>
      </c>
      <c r="AH144" s="421"/>
      <c r="AI144" s="421"/>
      <c r="AJ144" s="421"/>
      <c r="AK144" s="421"/>
      <c r="AL144" s="422"/>
      <c r="AM144" s="222" t="str">
        <f>IF(COUNTIF(AM12:AM131,"S")=0,"",COUNTIF(AM12:AM131,"S"))</f>
        <v/>
      </c>
      <c r="AN144" s="421"/>
      <c r="AO144" s="421"/>
      <c r="AP144" s="421"/>
      <c r="AQ144" s="421"/>
      <c r="AR144" s="422"/>
      <c r="AS144" s="222" t="str">
        <f>IF(COUNTIF(AS12:AS131,"S")=0,"",COUNTIF(AS12:AS131,"S"))</f>
        <v/>
      </c>
      <c r="AT144" s="421"/>
      <c r="AU144" s="421"/>
      <c r="AV144" s="421"/>
      <c r="AW144" s="421"/>
      <c r="AX144" s="422"/>
      <c r="AY144" s="222" t="str">
        <f>IF(COUNTIF(AY12:AY131,"S")=0,"",COUNTIF(AY12:AY131,"S"))</f>
        <v/>
      </c>
      <c r="AZ144" s="415"/>
      <c r="BA144" s="416"/>
      <c r="BB144" s="416"/>
      <c r="BC144" s="416"/>
      <c r="BD144" s="417"/>
      <c r="BE144" s="418" t="str">
        <f t="shared" si="221"/>
        <v/>
      </c>
    </row>
    <row r="145" spans="1:57" s="413" customFormat="1" ht="16.149999999999999" customHeight="1" x14ac:dyDescent="0.2">
      <c r="A145" s="218"/>
      <c r="B145" s="419"/>
      <c r="C145" s="219" t="s">
        <v>259</v>
      </c>
      <c r="D145" s="420"/>
      <c r="E145" s="421"/>
      <c r="F145" s="421"/>
      <c r="G145" s="421"/>
      <c r="H145" s="422"/>
      <c r="I145" s="222" t="str">
        <f>IF(COUNTIF(I12:I131,"Z")=0,"",COUNTIF(I12:I131,"Z"))</f>
        <v/>
      </c>
      <c r="J145" s="423"/>
      <c r="K145" s="421"/>
      <c r="L145" s="421"/>
      <c r="M145" s="421"/>
      <c r="N145" s="422"/>
      <c r="O145" s="222" t="str">
        <f>IF(COUNTIF(O12:O131,"Z")=0,"",COUNTIF(O12:O131,"Z"))</f>
        <v/>
      </c>
      <c r="P145" s="421"/>
      <c r="Q145" s="421"/>
      <c r="R145" s="421"/>
      <c r="S145" s="421"/>
      <c r="T145" s="422"/>
      <c r="U145" s="222" t="str">
        <f>IF(COUNTIF(U12:U131,"Z")=0,"",COUNTIF(U12:U131,"Z"))</f>
        <v/>
      </c>
      <c r="V145" s="423"/>
      <c r="W145" s="421"/>
      <c r="X145" s="421"/>
      <c r="Y145" s="421"/>
      <c r="Z145" s="422"/>
      <c r="AA145" s="222" t="str">
        <f>IF(COUNTIF(AA12:AA131,"Z")=0,"",COUNTIF(AA12:AA131,"Z"))</f>
        <v/>
      </c>
      <c r="AB145" s="421"/>
      <c r="AC145" s="421"/>
      <c r="AD145" s="421"/>
      <c r="AE145" s="421"/>
      <c r="AF145" s="422"/>
      <c r="AG145" s="222" t="str">
        <f>IF(COUNTIF(AG12:AG131,"Z")=0,"",COUNTIF(AG12:AG131,"Z"))</f>
        <v/>
      </c>
      <c r="AH145" s="423"/>
      <c r="AI145" s="421"/>
      <c r="AJ145" s="421"/>
      <c r="AK145" s="421"/>
      <c r="AL145" s="422"/>
      <c r="AM145" s="222" t="str">
        <f>IF(COUNTIF(AM12:AM131,"Z")=0,"",COUNTIF(AM12:AM131,"Z"))</f>
        <v/>
      </c>
      <c r="AN145" s="421"/>
      <c r="AO145" s="421"/>
      <c r="AP145" s="421"/>
      <c r="AQ145" s="421"/>
      <c r="AR145" s="422"/>
      <c r="AS145" s="222" t="str">
        <f>IF(COUNTIF(AS12:AS131,"Z")=0,"",COUNTIF(AS12:AS131,"Z"))</f>
        <v/>
      </c>
      <c r="AT145" s="421"/>
      <c r="AU145" s="421"/>
      <c r="AV145" s="421"/>
      <c r="AW145" s="421"/>
      <c r="AX145" s="422"/>
      <c r="AY145" s="222">
        <f>IF(COUNTIF(AY12:AY131,"Z")=0,"",COUNTIF(AY12:AY131,"Z"))</f>
        <v>2</v>
      </c>
      <c r="AZ145" s="415"/>
      <c r="BA145" s="416"/>
      <c r="BB145" s="416"/>
      <c r="BC145" s="416"/>
      <c r="BD145" s="417"/>
      <c r="BE145" s="418" t="str">
        <f t="shared" si="221"/>
        <v/>
      </c>
    </row>
    <row r="146" spans="1:57" s="413" customFormat="1" ht="16.149999999999999" customHeight="1" thickBot="1" x14ac:dyDescent="0.25">
      <c r="A146" s="218"/>
      <c r="B146" s="419"/>
      <c r="C146" s="667" t="s">
        <v>260</v>
      </c>
      <c r="D146" s="420"/>
      <c r="E146" s="421"/>
      <c r="F146" s="421"/>
      <c r="G146" s="421"/>
      <c r="H146" s="422"/>
      <c r="I146" s="224">
        <f>IF(SUM(I133:I145)=0,"",SUM(I133:I145))</f>
        <v>10</v>
      </c>
      <c r="J146" s="225"/>
      <c r="K146" s="225"/>
      <c r="L146" s="225"/>
      <c r="M146" s="225"/>
      <c r="N146" s="226"/>
      <c r="O146" s="224">
        <f>IF(SUM(O133:O145)=0,"",SUM(O133:O145))</f>
        <v>18</v>
      </c>
      <c r="P146" s="225"/>
      <c r="Q146" s="225"/>
      <c r="R146" s="225"/>
      <c r="S146" s="225"/>
      <c r="T146" s="226"/>
      <c r="U146" s="224">
        <f>IF(SUM(U133:U145)=0,"",SUM(U133:U145))</f>
        <v>14</v>
      </c>
      <c r="V146" s="225"/>
      <c r="W146" s="225"/>
      <c r="X146" s="225"/>
      <c r="Y146" s="225"/>
      <c r="Z146" s="226"/>
      <c r="AA146" s="224">
        <f>IF(SUM(AA133:AA145)=0,"",SUM(AA133:AA145))</f>
        <v>13</v>
      </c>
      <c r="AB146" s="225"/>
      <c r="AC146" s="225"/>
      <c r="AD146" s="225"/>
      <c r="AE146" s="225"/>
      <c r="AF146" s="226"/>
      <c r="AG146" s="224">
        <f>IF(SUM(AG133:AG145)=0,"",SUM(AG133:AG145))</f>
        <v>8</v>
      </c>
      <c r="AH146" s="227"/>
      <c r="AI146" s="228"/>
      <c r="AJ146" s="228"/>
      <c r="AK146" s="228"/>
      <c r="AL146" s="229"/>
      <c r="AM146" s="230">
        <f>IF(SUM(AM133:AM145)=0,"",SUM(AM133:AM145))</f>
        <v>9</v>
      </c>
      <c r="AN146" s="228"/>
      <c r="AO146" s="228"/>
      <c r="AP146" s="228"/>
      <c r="AQ146" s="228"/>
      <c r="AR146" s="229"/>
      <c r="AS146" s="230">
        <f>IF(SUM(AS133:AS145)=0,"",SUM(AS133:AS145))</f>
        <v>11</v>
      </c>
      <c r="AT146" s="228"/>
      <c r="AU146" s="228"/>
      <c r="AV146" s="228"/>
      <c r="AW146" s="228"/>
      <c r="AX146" s="229"/>
      <c r="AY146" s="230">
        <f>IF(SUM(AY133:AY145)=0,"",SUM(AY133:AY145))</f>
        <v>11</v>
      </c>
      <c r="AZ146" s="231"/>
      <c r="BA146" s="232"/>
      <c r="BB146" s="232"/>
      <c r="BC146" s="232"/>
      <c r="BD146" s="233"/>
      <c r="BE146" s="234">
        <f>IF(SUM(D146:AG146)=0,"",SUM(D146:AY146))</f>
        <v>94</v>
      </c>
    </row>
    <row r="147" spans="1:57" s="591" customFormat="1" ht="16.149999999999999" customHeight="1" x14ac:dyDescent="0.2">
      <c r="A147" s="681" t="s">
        <v>261</v>
      </c>
      <c r="B147" s="682"/>
      <c r="C147" s="682"/>
      <c r="D147" s="682"/>
      <c r="E147" s="682"/>
      <c r="F147" s="682"/>
      <c r="G147" s="682"/>
      <c r="H147" s="682"/>
      <c r="I147" s="682"/>
      <c r="J147" s="682"/>
      <c r="K147" s="682"/>
      <c r="L147" s="682"/>
      <c r="M147" s="682"/>
      <c r="N147" s="682"/>
      <c r="O147" s="682"/>
      <c r="P147" s="682"/>
      <c r="Q147" s="682"/>
      <c r="R147" s="682"/>
      <c r="S147" s="682"/>
      <c r="T147" s="682"/>
      <c r="U147" s="682"/>
      <c r="V147" s="682"/>
      <c r="W147" s="682"/>
      <c r="X147" s="682"/>
      <c r="Y147" s="682"/>
      <c r="Z147" s="682"/>
      <c r="AA147" s="682"/>
      <c r="AB147" s="682"/>
      <c r="AC147" s="682"/>
      <c r="AD147" s="682"/>
      <c r="AE147" s="682"/>
      <c r="AF147" s="682"/>
      <c r="AG147" s="683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789"/>
      <c r="BA147" s="789"/>
      <c r="BB147" s="789"/>
      <c r="BC147" s="789"/>
      <c r="BD147" s="789"/>
      <c r="BE147" s="789"/>
    </row>
    <row r="148" spans="1:57" s="591" customFormat="1" ht="16.149999999999999" customHeight="1" x14ac:dyDescent="0.2">
      <c r="A148" s="673" t="s">
        <v>274</v>
      </c>
      <c r="B148" s="674"/>
      <c r="C148" s="674"/>
      <c r="D148" s="674"/>
      <c r="E148" s="674"/>
      <c r="F148" s="674"/>
      <c r="G148" s="674"/>
      <c r="H148" s="674"/>
      <c r="I148" s="674"/>
      <c r="J148" s="674"/>
      <c r="K148" s="674"/>
      <c r="L148" s="674"/>
      <c r="M148" s="674"/>
      <c r="N148" s="674"/>
      <c r="O148" s="674"/>
      <c r="P148" s="674"/>
      <c r="Q148" s="674"/>
      <c r="R148" s="674"/>
      <c r="S148" s="674"/>
      <c r="T148" s="674"/>
      <c r="U148" s="674"/>
      <c r="V148" s="674"/>
      <c r="W148" s="674"/>
      <c r="X148" s="674"/>
      <c r="Y148" s="674"/>
      <c r="Z148" s="674"/>
      <c r="AA148" s="674"/>
      <c r="AB148" s="674"/>
      <c r="AC148" s="674"/>
      <c r="AD148" s="674"/>
      <c r="AE148" s="674"/>
      <c r="AF148" s="674"/>
      <c r="AG148" s="675"/>
      <c r="AH148" s="236"/>
      <c r="AI148" s="236"/>
      <c r="AJ148" s="236"/>
      <c r="AK148" s="236"/>
      <c r="AL148" s="236"/>
      <c r="AM148" s="236"/>
      <c r="AN148" s="236"/>
      <c r="AO148" s="236"/>
      <c r="AP148" s="236"/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789"/>
      <c r="BA148" s="789"/>
      <c r="BB148" s="789"/>
      <c r="BC148" s="789"/>
      <c r="BD148" s="789"/>
      <c r="BE148" s="789"/>
    </row>
    <row r="149" spans="1:57" s="591" customFormat="1" ht="16.149999999999999" customHeight="1" x14ac:dyDescent="0.2">
      <c r="A149" s="673" t="s">
        <v>262</v>
      </c>
      <c r="B149" s="674"/>
      <c r="C149" s="674"/>
      <c r="D149" s="674"/>
      <c r="E149" s="674"/>
      <c r="F149" s="674"/>
      <c r="G149" s="674"/>
      <c r="H149" s="674"/>
      <c r="I149" s="674"/>
      <c r="J149" s="674"/>
      <c r="K149" s="674"/>
      <c r="L149" s="674"/>
      <c r="M149" s="674"/>
      <c r="N149" s="674"/>
      <c r="O149" s="674"/>
      <c r="P149" s="674"/>
      <c r="Q149" s="674"/>
      <c r="R149" s="674"/>
      <c r="S149" s="674"/>
      <c r="T149" s="674"/>
      <c r="U149" s="674"/>
      <c r="V149" s="674"/>
      <c r="W149" s="674"/>
      <c r="X149" s="674"/>
      <c r="Y149" s="674"/>
      <c r="Z149" s="674"/>
      <c r="AA149" s="674"/>
      <c r="AB149" s="674"/>
      <c r="AC149" s="674"/>
      <c r="AD149" s="674"/>
      <c r="AE149" s="674"/>
      <c r="AF149" s="674"/>
      <c r="AG149" s="675"/>
      <c r="AH149" s="236"/>
      <c r="AI149" s="236"/>
      <c r="AJ149" s="236"/>
      <c r="AK149" s="236"/>
      <c r="AL149" s="236"/>
      <c r="AM149" s="236"/>
      <c r="AN149" s="236"/>
      <c r="AO149" s="236"/>
      <c r="AP149" s="236"/>
      <c r="AQ149" s="236"/>
      <c r="AR149" s="236"/>
      <c r="AS149" s="236"/>
      <c r="AT149" s="236"/>
      <c r="AU149" s="236"/>
      <c r="AV149" s="236"/>
      <c r="AW149" s="236"/>
      <c r="AX149" s="236"/>
      <c r="AY149" s="236"/>
    </row>
    <row r="150" spans="1:57" s="591" customFormat="1" ht="16.149999999999999" customHeight="1" thickBot="1" x14ac:dyDescent="0.25">
      <c r="A150" s="676" t="s">
        <v>263</v>
      </c>
      <c r="B150" s="677"/>
      <c r="C150" s="677"/>
      <c r="D150" s="677"/>
      <c r="E150" s="677"/>
      <c r="F150" s="677"/>
      <c r="G150" s="677"/>
      <c r="H150" s="677"/>
      <c r="I150" s="677"/>
      <c r="J150" s="677"/>
      <c r="K150" s="677"/>
      <c r="L150" s="677"/>
      <c r="M150" s="677"/>
      <c r="N150" s="677"/>
      <c r="O150" s="677"/>
      <c r="P150" s="677"/>
      <c r="Q150" s="677"/>
      <c r="R150" s="677"/>
      <c r="S150" s="677"/>
      <c r="T150" s="677"/>
      <c r="U150" s="677"/>
      <c r="V150" s="677"/>
      <c r="W150" s="677"/>
      <c r="X150" s="677"/>
      <c r="Y150" s="677"/>
      <c r="Z150" s="677"/>
      <c r="AA150" s="677"/>
      <c r="AB150" s="677"/>
      <c r="AC150" s="677"/>
      <c r="AD150" s="677"/>
      <c r="AE150" s="677"/>
      <c r="AF150" s="677"/>
      <c r="AG150" s="678"/>
      <c r="AH150" s="236"/>
      <c r="AI150" s="236"/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</row>
    <row r="151" spans="1:57" s="591" customFormat="1" ht="15.75" customHeight="1" thickTop="1" x14ac:dyDescent="0.2">
      <c r="A151" s="328"/>
      <c r="B151" s="329"/>
      <c r="C151" s="329"/>
      <c r="D151" s="652"/>
      <c r="E151" s="652"/>
      <c r="F151" s="652"/>
      <c r="G151" s="652"/>
      <c r="H151" s="652"/>
      <c r="I151" s="652"/>
      <c r="J151" s="652"/>
      <c r="K151" s="652"/>
      <c r="L151" s="652"/>
      <c r="M151" s="652"/>
      <c r="N151" s="652"/>
      <c r="O151" s="652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</row>
    <row r="152" spans="1:57" s="591" customFormat="1" ht="15.75" customHeight="1" x14ac:dyDescent="0.2">
      <c r="A152" s="328"/>
      <c r="B152" s="329"/>
      <c r="C152" s="329"/>
      <c r="D152" s="652"/>
      <c r="E152" s="652"/>
      <c r="F152" s="652"/>
      <c r="G152" s="652"/>
      <c r="H152" s="652"/>
      <c r="I152" s="652"/>
      <c r="J152" s="652"/>
      <c r="K152" s="652"/>
      <c r="L152" s="652"/>
      <c r="M152" s="652"/>
      <c r="N152" s="652"/>
      <c r="O152" s="652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</row>
    <row r="153" spans="1:57" s="591" customFormat="1" ht="15.75" customHeight="1" x14ac:dyDescent="0.2">
      <c r="A153" s="328"/>
      <c r="B153" s="329"/>
      <c r="C153" s="329"/>
      <c r="D153" s="652"/>
      <c r="E153" s="652"/>
      <c r="F153" s="652"/>
      <c r="G153" s="652"/>
      <c r="H153" s="652"/>
      <c r="I153" s="652"/>
      <c r="J153" s="652"/>
      <c r="K153" s="652"/>
      <c r="L153" s="652"/>
      <c r="M153" s="652"/>
      <c r="N153" s="652"/>
      <c r="O153" s="652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</row>
    <row r="154" spans="1:57" s="591" customFormat="1" ht="15.75" customHeight="1" x14ac:dyDescent="0.2">
      <c r="A154" s="328"/>
      <c r="B154" s="329"/>
      <c r="C154" s="329"/>
      <c r="D154" s="652"/>
      <c r="E154" s="652"/>
      <c r="F154" s="652"/>
      <c r="G154" s="652"/>
      <c r="H154" s="652"/>
      <c r="I154" s="652"/>
      <c r="J154" s="652"/>
      <c r="K154" s="652"/>
      <c r="L154" s="652"/>
      <c r="M154" s="652"/>
      <c r="N154" s="652"/>
      <c r="O154" s="652"/>
      <c r="P154" s="330"/>
      <c r="Q154" s="330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</row>
    <row r="155" spans="1:57" s="591" customFormat="1" ht="15.75" customHeight="1" x14ac:dyDescent="0.2">
      <c r="A155" s="328"/>
      <c r="B155" s="329"/>
      <c r="C155" s="329"/>
      <c r="D155" s="652"/>
      <c r="E155" s="652"/>
      <c r="F155" s="652"/>
      <c r="G155" s="652"/>
      <c r="H155" s="652"/>
      <c r="I155" s="652"/>
      <c r="J155" s="652"/>
      <c r="K155" s="652"/>
      <c r="L155" s="652"/>
      <c r="M155" s="652"/>
      <c r="N155" s="652"/>
      <c r="O155" s="652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</row>
    <row r="156" spans="1:57" s="591" customFormat="1" ht="15.75" customHeight="1" x14ac:dyDescent="0.2">
      <c r="A156" s="328"/>
      <c r="B156" s="329"/>
      <c r="C156" s="329"/>
      <c r="D156" s="652"/>
      <c r="E156" s="652"/>
      <c r="F156" s="652"/>
      <c r="G156" s="652"/>
      <c r="H156" s="652"/>
      <c r="I156" s="652"/>
      <c r="J156" s="652"/>
      <c r="K156" s="652"/>
      <c r="L156" s="652"/>
      <c r="M156" s="652"/>
      <c r="N156" s="652"/>
      <c r="O156" s="652"/>
      <c r="P156" s="330"/>
      <c r="Q156" s="330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</row>
    <row r="157" spans="1:57" s="591" customFormat="1" ht="15.75" customHeight="1" x14ac:dyDescent="0.2">
      <c r="A157" s="328"/>
      <c r="B157" s="331"/>
      <c r="C157" s="331"/>
      <c r="D157" s="653"/>
      <c r="E157" s="653"/>
      <c r="F157" s="653"/>
      <c r="G157" s="653"/>
      <c r="H157" s="653"/>
      <c r="I157" s="653"/>
      <c r="J157" s="653"/>
      <c r="K157" s="653"/>
      <c r="L157" s="653"/>
      <c r="M157" s="653"/>
      <c r="N157" s="653"/>
      <c r="O157" s="653"/>
    </row>
    <row r="158" spans="1:57" s="591" customFormat="1" ht="15.75" customHeight="1" x14ac:dyDescent="0.2">
      <c r="A158" s="328"/>
      <c r="B158" s="331"/>
      <c r="C158" s="331"/>
      <c r="D158" s="653"/>
      <c r="E158" s="653"/>
      <c r="F158" s="653"/>
      <c r="G158" s="653"/>
      <c r="H158" s="653"/>
      <c r="I158" s="653"/>
      <c r="J158" s="653"/>
      <c r="K158" s="653"/>
      <c r="L158" s="653"/>
      <c r="M158" s="653"/>
      <c r="N158" s="653"/>
      <c r="O158" s="653"/>
    </row>
    <row r="159" spans="1:57" s="591" customFormat="1" ht="15.75" customHeight="1" x14ac:dyDescent="0.2">
      <c r="A159" s="328"/>
      <c r="B159" s="331"/>
      <c r="C159" s="331"/>
      <c r="D159" s="653"/>
      <c r="E159" s="653"/>
      <c r="F159" s="653"/>
      <c r="G159" s="653"/>
      <c r="H159" s="653"/>
      <c r="I159" s="653"/>
      <c r="J159" s="653"/>
      <c r="K159" s="653"/>
      <c r="L159" s="653"/>
      <c r="M159" s="653"/>
      <c r="N159" s="653"/>
      <c r="O159" s="653"/>
    </row>
    <row r="160" spans="1:57" s="591" customFormat="1" ht="15.75" customHeight="1" x14ac:dyDescent="0.2">
      <c r="A160" s="328"/>
      <c r="B160" s="331"/>
      <c r="C160" s="331"/>
      <c r="D160" s="653"/>
      <c r="E160" s="653"/>
      <c r="F160" s="653"/>
      <c r="G160" s="653"/>
      <c r="H160" s="653"/>
      <c r="I160" s="653"/>
      <c r="J160" s="653"/>
      <c r="K160" s="653"/>
      <c r="L160" s="653"/>
      <c r="M160" s="653"/>
      <c r="N160" s="653"/>
      <c r="O160" s="653"/>
    </row>
    <row r="161" spans="1:15" s="591" customFormat="1" ht="15.75" customHeight="1" x14ac:dyDescent="0.2">
      <c r="A161" s="328"/>
      <c r="B161" s="331"/>
      <c r="C161" s="331"/>
      <c r="D161" s="653"/>
      <c r="E161" s="653"/>
      <c r="F161" s="653"/>
      <c r="G161" s="653"/>
      <c r="H161" s="653"/>
      <c r="I161" s="653"/>
      <c r="J161" s="653"/>
      <c r="K161" s="653"/>
      <c r="L161" s="653"/>
      <c r="M161" s="653"/>
      <c r="N161" s="653"/>
      <c r="O161" s="653"/>
    </row>
    <row r="162" spans="1:15" s="591" customFormat="1" ht="15.75" customHeight="1" x14ac:dyDescent="0.2">
      <c r="A162" s="328"/>
      <c r="B162" s="331"/>
      <c r="C162" s="331"/>
      <c r="D162" s="653"/>
      <c r="E162" s="653"/>
      <c r="F162" s="653"/>
      <c r="G162" s="653"/>
      <c r="H162" s="653"/>
      <c r="I162" s="653"/>
      <c r="J162" s="653"/>
      <c r="K162" s="653"/>
      <c r="L162" s="653"/>
      <c r="M162" s="653"/>
      <c r="N162" s="653"/>
      <c r="O162" s="653"/>
    </row>
    <row r="163" spans="1:15" s="591" customFormat="1" ht="15.75" customHeight="1" x14ac:dyDescent="0.2">
      <c r="A163" s="328"/>
      <c r="B163" s="331"/>
      <c r="C163" s="331"/>
      <c r="D163" s="653"/>
      <c r="E163" s="653"/>
      <c r="F163" s="653"/>
      <c r="G163" s="653"/>
      <c r="H163" s="653"/>
      <c r="I163" s="653"/>
      <c r="J163" s="653"/>
      <c r="K163" s="653"/>
      <c r="L163" s="653"/>
      <c r="M163" s="653"/>
      <c r="N163" s="653"/>
      <c r="O163" s="653"/>
    </row>
    <row r="164" spans="1:15" s="591" customFormat="1" ht="15.75" customHeight="1" x14ac:dyDescent="0.2">
      <c r="A164" s="328"/>
      <c r="B164" s="331"/>
      <c r="C164" s="331"/>
      <c r="D164" s="653"/>
      <c r="E164" s="653"/>
      <c r="F164" s="653"/>
      <c r="G164" s="653"/>
      <c r="H164" s="653"/>
      <c r="I164" s="653"/>
      <c r="J164" s="653"/>
      <c r="K164" s="653"/>
      <c r="L164" s="653"/>
      <c r="M164" s="653"/>
      <c r="N164" s="653"/>
      <c r="O164" s="653"/>
    </row>
    <row r="165" spans="1:15" s="591" customFormat="1" ht="15.75" customHeight="1" x14ac:dyDescent="0.2">
      <c r="A165" s="328"/>
      <c r="B165" s="331"/>
      <c r="C165" s="331"/>
      <c r="D165" s="653"/>
      <c r="E165" s="653"/>
      <c r="F165" s="653"/>
      <c r="G165" s="653"/>
      <c r="H165" s="653"/>
      <c r="I165" s="653"/>
      <c r="J165" s="653"/>
      <c r="K165" s="653"/>
      <c r="L165" s="653"/>
      <c r="M165" s="653"/>
      <c r="N165" s="653"/>
      <c r="O165" s="653"/>
    </row>
    <row r="166" spans="1:15" s="591" customFormat="1" ht="15.75" customHeight="1" x14ac:dyDescent="0.2">
      <c r="A166" s="328"/>
      <c r="B166" s="331"/>
      <c r="C166" s="331"/>
      <c r="D166" s="653"/>
      <c r="E166" s="653"/>
      <c r="F166" s="653"/>
      <c r="G166" s="653"/>
      <c r="H166" s="653"/>
      <c r="I166" s="653"/>
      <c r="J166" s="653"/>
      <c r="K166" s="653"/>
      <c r="L166" s="653"/>
      <c r="M166" s="653"/>
      <c r="N166" s="653"/>
      <c r="O166" s="653"/>
    </row>
    <row r="167" spans="1:15" s="591" customFormat="1" ht="15.75" customHeight="1" x14ac:dyDescent="0.2">
      <c r="A167" s="328"/>
      <c r="B167" s="331"/>
      <c r="C167" s="331"/>
      <c r="D167" s="653"/>
      <c r="E167" s="653"/>
      <c r="F167" s="653"/>
      <c r="G167" s="653"/>
      <c r="H167" s="653"/>
      <c r="I167" s="653"/>
      <c r="J167" s="653"/>
      <c r="K167" s="653"/>
      <c r="L167" s="653"/>
      <c r="M167" s="653"/>
      <c r="N167" s="653"/>
      <c r="O167" s="653"/>
    </row>
    <row r="168" spans="1:15" s="591" customFormat="1" ht="15.75" customHeight="1" x14ac:dyDescent="0.2">
      <c r="A168" s="328"/>
      <c r="B168" s="331"/>
      <c r="C168" s="331"/>
      <c r="D168" s="653"/>
      <c r="E168" s="653"/>
      <c r="F168" s="653"/>
      <c r="G168" s="653"/>
      <c r="H168" s="653"/>
      <c r="I168" s="653"/>
      <c r="J168" s="653"/>
      <c r="K168" s="653"/>
      <c r="L168" s="653"/>
      <c r="M168" s="653"/>
      <c r="N168" s="653"/>
      <c r="O168" s="653"/>
    </row>
    <row r="169" spans="1:15" s="591" customFormat="1" ht="15.75" customHeight="1" x14ac:dyDescent="0.2">
      <c r="A169" s="328"/>
      <c r="B169" s="331"/>
      <c r="C169" s="331"/>
      <c r="D169" s="653"/>
      <c r="E169" s="653"/>
      <c r="F169" s="653"/>
      <c r="G169" s="653"/>
      <c r="H169" s="653"/>
      <c r="I169" s="653"/>
      <c r="J169" s="653"/>
      <c r="K169" s="653"/>
      <c r="L169" s="653"/>
      <c r="M169" s="653"/>
      <c r="N169" s="653"/>
      <c r="O169" s="653"/>
    </row>
    <row r="170" spans="1:15" s="591" customFormat="1" ht="15.75" customHeight="1" x14ac:dyDescent="0.2">
      <c r="A170" s="328"/>
      <c r="B170" s="331"/>
      <c r="C170" s="331"/>
      <c r="D170" s="653"/>
      <c r="E170" s="653"/>
      <c r="F170" s="653"/>
      <c r="G170" s="653"/>
      <c r="H170" s="653"/>
      <c r="I170" s="653"/>
      <c r="J170" s="653"/>
      <c r="K170" s="653"/>
      <c r="L170" s="653"/>
      <c r="M170" s="653"/>
      <c r="N170" s="653"/>
      <c r="O170" s="653"/>
    </row>
    <row r="171" spans="1:15" s="591" customFormat="1" ht="15.75" customHeight="1" x14ac:dyDescent="0.2">
      <c r="A171" s="328"/>
      <c r="B171" s="331"/>
      <c r="C171" s="331"/>
      <c r="D171" s="653"/>
      <c r="E171" s="653"/>
      <c r="F171" s="653"/>
      <c r="G171" s="653"/>
      <c r="H171" s="653"/>
      <c r="I171" s="653"/>
      <c r="J171" s="653"/>
      <c r="K171" s="653"/>
      <c r="L171" s="653"/>
      <c r="M171" s="653"/>
      <c r="N171" s="653"/>
      <c r="O171" s="653"/>
    </row>
    <row r="172" spans="1:15" s="591" customFormat="1" ht="15.75" customHeight="1" x14ac:dyDescent="0.2">
      <c r="A172" s="328"/>
      <c r="B172" s="331"/>
      <c r="C172" s="331"/>
      <c r="D172" s="653"/>
      <c r="E172" s="653"/>
      <c r="F172" s="653"/>
      <c r="G172" s="653"/>
      <c r="H172" s="653"/>
      <c r="I172" s="653"/>
      <c r="J172" s="653"/>
      <c r="K172" s="653"/>
      <c r="L172" s="653"/>
      <c r="M172" s="653"/>
      <c r="N172" s="653"/>
      <c r="O172" s="653"/>
    </row>
    <row r="173" spans="1:15" s="591" customFormat="1" ht="15.75" customHeight="1" x14ac:dyDescent="0.2">
      <c r="A173" s="328"/>
      <c r="B173" s="331"/>
      <c r="C173" s="331"/>
      <c r="D173" s="653"/>
      <c r="E173" s="653"/>
      <c r="F173" s="653"/>
      <c r="G173" s="653"/>
      <c r="H173" s="653"/>
      <c r="I173" s="653"/>
      <c r="J173" s="653"/>
      <c r="K173" s="653"/>
      <c r="L173" s="653"/>
      <c r="M173" s="653"/>
      <c r="N173" s="653"/>
      <c r="O173" s="653"/>
    </row>
    <row r="174" spans="1:15" s="591" customFormat="1" ht="15.75" customHeight="1" x14ac:dyDescent="0.2">
      <c r="A174" s="328"/>
      <c r="B174" s="331"/>
      <c r="C174" s="331"/>
      <c r="D174" s="653"/>
      <c r="E174" s="653"/>
      <c r="F174" s="653"/>
      <c r="G174" s="653"/>
      <c r="H174" s="653"/>
      <c r="I174" s="653"/>
      <c r="J174" s="653"/>
      <c r="K174" s="653"/>
      <c r="L174" s="653"/>
      <c r="M174" s="653"/>
      <c r="N174" s="653"/>
      <c r="O174" s="653"/>
    </row>
    <row r="175" spans="1:15" s="591" customFormat="1" ht="15.75" customHeight="1" x14ac:dyDescent="0.2">
      <c r="A175" s="328"/>
      <c r="B175" s="331"/>
      <c r="C175" s="331"/>
      <c r="D175" s="653"/>
      <c r="E175" s="653"/>
      <c r="F175" s="653"/>
      <c r="G175" s="653"/>
      <c r="H175" s="653"/>
      <c r="I175" s="653"/>
      <c r="J175" s="653"/>
      <c r="K175" s="653"/>
      <c r="L175" s="653"/>
      <c r="M175" s="653"/>
      <c r="N175" s="653"/>
      <c r="O175" s="653"/>
    </row>
    <row r="176" spans="1:15" s="591" customFormat="1" ht="15.75" customHeight="1" x14ac:dyDescent="0.2">
      <c r="A176" s="328"/>
      <c r="B176" s="331"/>
      <c r="C176" s="331"/>
      <c r="D176" s="653"/>
      <c r="E176" s="653"/>
      <c r="F176" s="653"/>
      <c r="G176" s="653"/>
      <c r="H176" s="653"/>
      <c r="I176" s="653"/>
      <c r="J176" s="653"/>
      <c r="K176" s="653"/>
      <c r="L176" s="653"/>
      <c r="M176" s="653"/>
      <c r="N176" s="653"/>
      <c r="O176" s="653"/>
    </row>
    <row r="177" spans="1:15" s="591" customFormat="1" ht="15.75" customHeight="1" x14ac:dyDescent="0.2">
      <c r="A177" s="328"/>
      <c r="B177" s="331"/>
      <c r="C177" s="331"/>
      <c r="D177" s="653"/>
      <c r="E177" s="653"/>
      <c r="F177" s="653"/>
      <c r="G177" s="653"/>
      <c r="H177" s="653"/>
      <c r="I177" s="653"/>
      <c r="J177" s="653"/>
      <c r="K177" s="653"/>
      <c r="L177" s="653"/>
      <c r="M177" s="653"/>
      <c r="N177" s="653"/>
      <c r="O177" s="653"/>
    </row>
    <row r="178" spans="1:15" s="591" customFormat="1" ht="15.75" customHeight="1" x14ac:dyDescent="0.2">
      <c r="A178" s="328"/>
      <c r="B178" s="331"/>
      <c r="C178" s="331"/>
      <c r="D178" s="653"/>
      <c r="E178" s="653"/>
      <c r="F178" s="653"/>
      <c r="G178" s="653"/>
      <c r="H178" s="653"/>
      <c r="I178" s="653"/>
      <c r="J178" s="653"/>
      <c r="K178" s="653"/>
      <c r="L178" s="653"/>
      <c r="M178" s="653"/>
      <c r="N178" s="653"/>
      <c r="O178" s="653"/>
    </row>
    <row r="179" spans="1:15" s="591" customFormat="1" ht="15.75" customHeight="1" x14ac:dyDescent="0.2">
      <c r="A179" s="328"/>
      <c r="B179" s="331"/>
      <c r="C179" s="331"/>
      <c r="D179" s="653"/>
      <c r="E179" s="653"/>
      <c r="F179" s="653"/>
      <c r="G179" s="653"/>
      <c r="H179" s="653"/>
      <c r="I179" s="653"/>
      <c r="J179" s="653"/>
      <c r="K179" s="653"/>
      <c r="L179" s="653"/>
      <c r="M179" s="653"/>
      <c r="N179" s="653"/>
      <c r="O179" s="653"/>
    </row>
    <row r="180" spans="1:15" s="591" customFormat="1" ht="15.75" customHeight="1" x14ac:dyDescent="0.2">
      <c r="A180" s="328"/>
      <c r="B180" s="331"/>
      <c r="C180" s="331"/>
      <c r="D180" s="653"/>
      <c r="E180" s="653"/>
      <c r="F180" s="653"/>
      <c r="G180" s="653"/>
      <c r="H180" s="653"/>
      <c r="I180" s="653"/>
      <c r="J180" s="653"/>
      <c r="K180" s="653"/>
      <c r="L180" s="653"/>
      <c r="M180" s="653"/>
      <c r="N180" s="653"/>
      <c r="O180" s="653"/>
    </row>
    <row r="181" spans="1:15" s="591" customFormat="1" ht="15.75" customHeight="1" x14ac:dyDescent="0.2">
      <c r="A181" s="328"/>
      <c r="B181" s="331"/>
      <c r="C181" s="331"/>
      <c r="D181" s="653"/>
      <c r="E181" s="653"/>
      <c r="F181" s="653"/>
      <c r="G181" s="653"/>
      <c r="H181" s="653"/>
      <c r="I181" s="653"/>
      <c r="J181" s="653"/>
      <c r="K181" s="653"/>
      <c r="L181" s="653"/>
      <c r="M181" s="653"/>
      <c r="N181" s="653"/>
      <c r="O181" s="653"/>
    </row>
    <row r="182" spans="1:15" s="591" customFormat="1" ht="15.75" customHeight="1" x14ac:dyDescent="0.2">
      <c r="A182" s="328"/>
      <c r="B182" s="331"/>
      <c r="C182" s="331"/>
      <c r="D182" s="653"/>
      <c r="E182" s="653"/>
      <c r="F182" s="653"/>
      <c r="G182" s="653"/>
      <c r="H182" s="653"/>
      <c r="I182" s="653"/>
      <c r="J182" s="653"/>
      <c r="K182" s="653"/>
      <c r="L182" s="653"/>
      <c r="M182" s="653"/>
      <c r="N182" s="653"/>
      <c r="O182" s="653"/>
    </row>
    <row r="183" spans="1:15" s="591" customFormat="1" ht="15.75" customHeight="1" x14ac:dyDescent="0.2">
      <c r="A183" s="328"/>
      <c r="B183" s="331"/>
      <c r="C183" s="331"/>
      <c r="D183" s="653"/>
      <c r="E183" s="653"/>
      <c r="F183" s="653"/>
      <c r="G183" s="653"/>
      <c r="H183" s="653"/>
      <c r="I183" s="653"/>
      <c r="J183" s="653"/>
      <c r="K183" s="653"/>
      <c r="L183" s="653"/>
      <c r="M183" s="653"/>
      <c r="N183" s="653"/>
      <c r="O183" s="653"/>
    </row>
    <row r="184" spans="1:15" s="591" customFormat="1" ht="15.75" customHeight="1" x14ac:dyDescent="0.2">
      <c r="A184" s="328"/>
      <c r="B184" s="331"/>
      <c r="C184" s="331"/>
      <c r="D184" s="653"/>
      <c r="E184" s="653"/>
      <c r="F184" s="653"/>
      <c r="G184" s="653"/>
      <c r="H184" s="653"/>
      <c r="I184" s="653"/>
      <c r="J184" s="653"/>
      <c r="K184" s="653"/>
      <c r="L184" s="653"/>
      <c r="M184" s="653"/>
      <c r="N184" s="653"/>
      <c r="O184" s="653"/>
    </row>
    <row r="185" spans="1:15" s="591" customFormat="1" ht="15.75" customHeight="1" x14ac:dyDescent="0.2">
      <c r="A185" s="328"/>
      <c r="B185" s="331"/>
      <c r="C185" s="331"/>
      <c r="D185" s="653"/>
      <c r="E185" s="653"/>
      <c r="F185" s="653"/>
      <c r="G185" s="653"/>
      <c r="H185" s="653"/>
      <c r="I185" s="653"/>
      <c r="J185" s="653"/>
      <c r="K185" s="653"/>
      <c r="L185" s="653"/>
      <c r="M185" s="653"/>
      <c r="N185" s="653"/>
      <c r="O185" s="653"/>
    </row>
    <row r="186" spans="1:15" s="591" customFormat="1" ht="15.75" customHeight="1" x14ac:dyDescent="0.2">
      <c r="A186" s="328"/>
      <c r="B186" s="331"/>
      <c r="C186" s="331"/>
      <c r="D186" s="653"/>
      <c r="E186" s="653"/>
      <c r="F186" s="653"/>
      <c r="G186" s="653"/>
      <c r="H186" s="653"/>
      <c r="I186" s="653"/>
      <c r="J186" s="653"/>
      <c r="K186" s="653"/>
      <c r="L186" s="653"/>
      <c r="M186" s="653"/>
      <c r="N186" s="653"/>
      <c r="O186" s="653"/>
    </row>
    <row r="187" spans="1:15" s="591" customFormat="1" ht="15.75" customHeight="1" x14ac:dyDescent="0.2">
      <c r="A187" s="328"/>
      <c r="B187" s="331"/>
      <c r="C187" s="331"/>
      <c r="D187" s="653"/>
      <c r="E187" s="653"/>
      <c r="F187" s="653"/>
      <c r="G187" s="653"/>
      <c r="H187" s="653"/>
      <c r="I187" s="653"/>
      <c r="J187" s="653"/>
      <c r="K187" s="653"/>
      <c r="L187" s="653"/>
      <c r="M187" s="653"/>
      <c r="N187" s="653"/>
      <c r="O187" s="653"/>
    </row>
    <row r="188" spans="1:15" s="591" customFormat="1" ht="15.75" customHeight="1" x14ac:dyDescent="0.2">
      <c r="A188" s="328"/>
      <c r="B188" s="331"/>
      <c r="C188" s="331"/>
      <c r="D188" s="653"/>
      <c r="E188" s="653"/>
      <c r="F188" s="653"/>
      <c r="G188" s="653"/>
      <c r="H188" s="653"/>
      <c r="I188" s="653"/>
      <c r="J188" s="653"/>
      <c r="K188" s="653"/>
      <c r="L188" s="653"/>
      <c r="M188" s="653"/>
      <c r="N188" s="653"/>
      <c r="O188" s="653"/>
    </row>
    <row r="189" spans="1:15" s="591" customFormat="1" ht="15.75" customHeight="1" x14ac:dyDescent="0.2">
      <c r="A189" s="328"/>
      <c r="B189" s="331"/>
      <c r="C189" s="331"/>
      <c r="D189" s="653"/>
      <c r="E189" s="653"/>
      <c r="F189" s="653"/>
      <c r="G189" s="653"/>
      <c r="H189" s="653"/>
      <c r="I189" s="653"/>
      <c r="J189" s="653"/>
      <c r="K189" s="653"/>
      <c r="L189" s="653"/>
      <c r="M189" s="653"/>
      <c r="N189" s="653"/>
      <c r="O189" s="653"/>
    </row>
    <row r="190" spans="1:15" s="591" customFormat="1" ht="15.75" customHeight="1" x14ac:dyDescent="0.2">
      <c r="A190" s="328"/>
      <c r="B190" s="331"/>
      <c r="C190" s="331"/>
      <c r="D190" s="653"/>
      <c r="E190" s="653"/>
      <c r="F190" s="653"/>
      <c r="G190" s="653"/>
      <c r="H190" s="653"/>
      <c r="I190" s="653"/>
      <c r="J190" s="653"/>
      <c r="K190" s="653"/>
      <c r="L190" s="653"/>
      <c r="M190" s="653"/>
      <c r="N190" s="653"/>
      <c r="O190" s="653"/>
    </row>
    <row r="191" spans="1:15" s="591" customFormat="1" ht="15.75" customHeight="1" x14ac:dyDescent="0.2">
      <c r="A191" s="328"/>
      <c r="B191" s="331"/>
      <c r="C191" s="331"/>
      <c r="D191" s="653"/>
      <c r="E191" s="653"/>
      <c r="F191" s="653"/>
      <c r="G191" s="653"/>
      <c r="H191" s="653"/>
      <c r="I191" s="653"/>
      <c r="J191" s="653"/>
      <c r="K191" s="653"/>
      <c r="L191" s="653"/>
      <c r="M191" s="653"/>
      <c r="N191" s="653"/>
      <c r="O191" s="653"/>
    </row>
    <row r="192" spans="1:15" s="591" customFormat="1" ht="15.75" customHeight="1" x14ac:dyDescent="0.2">
      <c r="A192" s="328"/>
      <c r="B192" s="331"/>
      <c r="C192" s="331"/>
      <c r="D192" s="653"/>
      <c r="E192" s="653"/>
      <c r="F192" s="653"/>
      <c r="G192" s="653"/>
      <c r="H192" s="653"/>
      <c r="I192" s="653"/>
      <c r="J192" s="653"/>
      <c r="K192" s="653"/>
      <c r="L192" s="653"/>
      <c r="M192" s="653"/>
      <c r="N192" s="653"/>
      <c r="O192" s="653"/>
    </row>
    <row r="193" spans="1:15" s="591" customFormat="1" ht="15.75" customHeight="1" x14ac:dyDescent="0.2">
      <c r="A193" s="328"/>
      <c r="B193" s="331"/>
      <c r="C193" s="331"/>
      <c r="D193" s="653"/>
      <c r="E193" s="653"/>
      <c r="F193" s="653"/>
      <c r="G193" s="653"/>
      <c r="H193" s="653"/>
      <c r="I193" s="653"/>
      <c r="J193" s="653"/>
      <c r="K193" s="653"/>
      <c r="L193" s="653"/>
      <c r="M193" s="653"/>
      <c r="N193" s="653"/>
      <c r="O193" s="653"/>
    </row>
    <row r="194" spans="1:15" s="591" customFormat="1" ht="15.75" customHeight="1" x14ac:dyDescent="0.2">
      <c r="A194" s="328"/>
      <c r="B194" s="331"/>
      <c r="C194" s="331"/>
      <c r="D194" s="653"/>
      <c r="E194" s="653"/>
      <c r="F194" s="653"/>
      <c r="G194" s="653"/>
      <c r="H194" s="653"/>
      <c r="I194" s="653"/>
      <c r="J194" s="653"/>
      <c r="K194" s="653"/>
      <c r="L194" s="653"/>
      <c r="M194" s="653"/>
      <c r="N194" s="653"/>
      <c r="O194" s="653"/>
    </row>
    <row r="195" spans="1:15" s="591" customFormat="1" ht="15.75" customHeight="1" x14ac:dyDescent="0.2">
      <c r="A195" s="328"/>
      <c r="B195" s="331"/>
      <c r="C195" s="331"/>
      <c r="D195" s="653"/>
      <c r="E195" s="653"/>
      <c r="F195" s="653"/>
      <c r="G195" s="653"/>
      <c r="H195" s="653"/>
      <c r="I195" s="653"/>
      <c r="J195" s="653"/>
      <c r="K195" s="653"/>
      <c r="L195" s="653"/>
      <c r="M195" s="653"/>
      <c r="N195" s="653"/>
      <c r="O195" s="653"/>
    </row>
    <row r="196" spans="1:15" s="591" customFormat="1" ht="15.75" customHeight="1" x14ac:dyDescent="0.2">
      <c r="A196" s="328"/>
      <c r="B196" s="331"/>
      <c r="C196" s="331"/>
      <c r="D196" s="653"/>
      <c r="E196" s="653"/>
      <c r="F196" s="653"/>
      <c r="G196" s="653"/>
      <c r="H196" s="653"/>
      <c r="I196" s="653"/>
      <c r="J196" s="653"/>
      <c r="K196" s="653"/>
      <c r="L196" s="653"/>
      <c r="M196" s="653"/>
      <c r="N196" s="653"/>
      <c r="O196" s="653"/>
    </row>
    <row r="197" spans="1:15" s="591" customFormat="1" ht="15.75" customHeight="1" x14ac:dyDescent="0.2">
      <c r="A197" s="328"/>
      <c r="B197" s="331"/>
      <c r="C197" s="331"/>
      <c r="D197" s="653"/>
      <c r="E197" s="653"/>
      <c r="F197" s="653"/>
      <c r="G197" s="653"/>
      <c r="H197" s="653"/>
      <c r="I197" s="653"/>
      <c r="J197" s="653"/>
      <c r="K197" s="653"/>
      <c r="L197" s="653"/>
      <c r="M197" s="653"/>
      <c r="N197" s="653"/>
      <c r="O197" s="653"/>
    </row>
    <row r="198" spans="1:15" s="591" customFormat="1" ht="15.75" customHeight="1" x14ac:dyDescent="0.2">
      <c r="A198" s="328"/>
      <c r="B198" s="331"/>
      <c r="C198" s="331"/>
      <c r="D198" s="653"/>
      <c r="E198" s="653"/>
      <c r="F198" s="653"/>
      <c r="G198" s="653"/>
      <c r="H198" s="653"/>
      <c r="I198" s="653"/>
      <c r="J198" s="653"/>
      <c r="K198" s="653"/>
      <c r="L198" s="653"/>
      <c r="M198" s="653"/>
      <c r="N198" s="653"/>
      <c r="O198" s="653"/>
    </row>
    <row r="199" spans="1:15" s="591" customFormat="1" ht="15.75" customHeight="1" x14ac:dyDescent="0.2">
      <c r="A199" s="328"/>
      <c r="B199" s="331"/>
      <c r="C199" s="331"/>
      <c r="D199" s="653"/>
      <c r="E199" s="653"/>
      <c r="F199" s="653"/>
      <c r="G199" s="653"/>
      <c r="H199" s="653"/>
      <c r="I199" s="653"/>
      <c r="J199" s="653"/>
      <c r="K199" s="653"/>
      <c r="L199" s="653"/>
      <c r="M199" s="653"/>
      <c r="N199" s="653"/>
      <c r="O199" s="653"/>
    </row>
    <row r="200" spans="1:15" s="591" customFormat="1" ht="15.75" customHeight="1" x14ac:dyDescent="0.2">
      <c r="A200" s="328"/>
      <c r="B200" s="331"/>
      <c r="C200" s="331"/>
      <c r="D200" s="653"/>
      <c r="E200" s="653"/>
      <c r="F200" s="653"/>
      <c r="G200" s="653"/>
      <c r="H200" s="653"/>
      <c r="I200" s="653"/>
      <c r="J200" s="653"/>
      <c r="K200" s="653"/>
      <c r="L200" s="653"/>
      <c r="M200" s="653"/>
      <c r="N200" s="653"/>
      <c r="O200" s="653"/>
    </row>
    <row r="201" spans="1:15" s="591" customFormat="1" ht="15.75" customHeight="1" x14ac:dyDescent="0.2">
      <c r="A201" s="328"/>
      <c r="B201" s="331"/>
      <c r="C201" s="331"/>
      <c r="D201" s="653"/>
      <c r="E201" s="653"/>
      <c r="F201" s="653"/>
      <c r="G201" s="653"/>
      <c r="H201" s="653"/>
      <c r="I201" s="653"/>
      <c r="J201" s="653"/>
      <c r="K201" s="653"/>
      <c r="L201" s="653"/>
      <c r="M201" s="653"/>
      <c r="N201" s="653"/>
      <c r="O201" s="653"/>
    </row>
    <row r="202" spans="1:15" s="591" customFormat="1" ht="15.75" customHeight="1" x14ac:dyDescent="0.2">
      <c r="A202" s="328"/>
      <c r="B202" s="331"/>
      <c r="C202" s="331"/>
      <c r="D202" s="653"/>
      <c r="E202" s="653"/>
      <c r="F202" s="653"/>
      <c r="G202" s="653"/>
      <c r="H202" s="653"/>
      <c r="I202" s="653"/>
      <c r="J202" s="653"/>
      <c r="K202" s="653"/>
      <c r="L202" s="653"/>
      <c r="M202" s="653"/>
      <c r="N202" s="653"/>
      <c r="O202" s="653"/>
    </row>
    <row r="203" spans="1:15" s="591" customFormat="1" ht="15.75" customHeight="1" x14ac:dyDescent="0.2">
      <c r="A203" s="328"/>
      <c r="B203" s="331"/>
      <c r="C203" s="331"/>
      <c r="D203" s="653"/>
      <c r="E203" s="653"/>
      <c r="F203" s="653"/>
      <c r="G203" s="653"/>
      <c r="H203" s="653"/>
      <c r="I203" s="653"/>
      <c r="J203" s="653"/>
      <c r="K203" s="653"/>
      <c r="L203" s="653"/>
      <c r="M203" s="653"/>
      <c r="N203" s="653"/>
      <c r="O203" s="653"/>
    </row>
    <row r="204" spans="1:15" s="591" customFormat="1" ht="15.75" customHeight="1" x14ac:dyDescent="0.2">
      <c r="A204" s="328"/>
      <c r="B204" s="331"/>
      <c r="C204" s="331"/>
      <c r="D204" s="653"/>
      <c r="E204" s="653"/>
      <c r="F204" s="653"/>
      <c r="G204" s="653"/>
      <c r="H204" s="653"/>
      <c r="I204" s="653"/>
      <c r="J204" s="653"/>
      <c r="K204" s="653"/>
      <c r="L204" s="653"/>
      <c r="M204" s="653"/>
      <c r="N204" s="653"/>
      <c r="O204" s="653"/>
    </row>
    <row r="205" spans="1:15" s="591" customFormat="1" ht="15.75" customHeight="1" x14ac:dyDescent="0.2">
      <c r="A205" s="328"/>
      <c r="B205" s="331"/>
      <c r="C205" s="331"/>
      <c r="D205" s="653"/>
      <c r="E205" s="653"/>
      <c r="F205" s="653"/>
      <c r="G205" s="653"/>
      <c r="H205" s="653"/>
      <c r="I205" s="653"/>
      <c r="J205" s="653"/>
      <c r="K205" s="653"/>
      <c r="L205" s="653"/>
      <c r="M205" s="653"/>
      <c r="N205" s="653"/>
      <c r="O205" s="653"/>
    </row>
    <row r="206" spans="1:15" s="591" customFormat="1" ht="15.75" customHeight="1" x14ac:dyDescent="0.2">
      <c r="A206" s="328"/>
      <c r="B206" s="331"/>
      <c r="C206" s="331"/>
      <c r="D206" s="653"/>
      <c r="E206" s="653"/>
      <c r="F206" s="653"/>
      <c r="G206" s="653"/>
      <c r="H206" s="653"/>
      <c r="I206" s="653"/>
      <c r="J206" s="653"/>
      <c r="K206" s="653"/>
      <c r="L206" s="653"/>
      <c r="M206" s="653"/>
      <c r="N206" s="653"/>
      <c r="O206" s="653"/>
    </row>
    <row r="207" spans="1:15" s="591" customFormat="1" ht="15.75" customHeight="1" x14ac:dyDescent="0.2">
      <c r="A207" s="328"/>
      <c r="B207" s="331"/>
      <c r="C207" s="331"/>
      <c r="D207" s="653"/>
      <c r="E207" s="653"/>
      <c r="F207" s="653"/>
      <c r="G207" s="653"/>
      <c r="H207" s="653"/>
      <c r="I207" s="653"/>
      <c r="J207" s="653"/>
      <c r="K207" s="653"/>
      <c r="L207" s="653"/>
      <c r="M207" s="653"/>
      <c r="N207" s="653"/>
      <c r="O207" s="653"/>
    </row>
    <row r="208" spans="1:15" s="591" customFormat="1" ht="15.75" customHeight="1" x14ac:dyDescent="0.2">
      <c r="A208" s="328"/>
      <c r="B208" s="331"/>
      <c r="C208" s="331"/>
      <c r="D208" s="653"/>
      <c r="E208" s="653"/>
      <c r="F208" s="653"/>
      <c r="G208" s="653"/>
      <c r="H208" s="653"/>
      <c r="I208" s="653"/>
      <c r="J208" s="653"/>
      <c r="K208" s="653"/>
      <c r="L208" s="653"/>
      <c r="M208" s="653"/>
      <c r="N208" s="653"/>
      <c r="O208" s="653"/>
    </row>
    <row r="209" spans="1:15" s="591" customFormat="1" ht="15.75" customHeight="1" x14ac:dyDescent="0.2">
      <c r="A209" s="328"/>
      <c r="B209" s="331"/>
      <c r="C209" s="331"/>
      <c r="D209" s="653"/>
      <c r="E209" s="653"/>
      <c r="F209" s="653"/>
      <c r="G209" s="653"/>
      <c r="H209" s="653"/>
      <c r="I209" s="653"/>
      <c r="J209" s="653"/>
      <c r="K209" s="653"/>
      <c r="L209" s="653"/>
      <c r="M209" s="653"/>
      <c r="N209" s="653"/>
      <c r="O209" s="653"/>
    </row>
    <row r="210" spans="1:15" s="591" customFormat="1" ht="15.75" customHeight="1" x14ac:dyDescent="0.2">
      <c r="A210" s="328"/>
      <c r="B210" s="331"/>
      <c r="C210" s="331"/>
      <c r="D210" s="653"/>
      <c r="E210" s="653"/>
      <c r="F210" s="653"/>
      <c r="G210" s="653"/>
      <c r="H210" s="653"/>
      <c r="I210" s="653"/>
      <c r="J210" s="653"/>
      <c r="K210" s="653"/>
      <c r="L210" s="653"/>
      <c r="M210" s="653"/>
      <c r="N210" s="653"/>
      <c r="O210" s="653"/>
    </row>
    <row r="211" spans="1:15" s="591" customFormat="1" ht="15.75" customHeight="1" x14ac:dyDescent="0.2">
      <c r="A211" s="328"/>
      <c r="B211" s="331"/>
      <c r="C211" s="331"/>
      <c r="D211" s="653"/>
      <c r="E211" s="653"/>
      <c r="F211" s="653"/>
      <c r="G211" s="653"/>
      <c r="H211" s="653"/>
      <c r="I211" s="653"/>
      <c r="J211" s="653"/>
      <c r="K211" s="653"/>
      <c r="L211" s="653"/>
      <c r="M211" s="653"/>
      <c r="N211" s="653"/>
      <c r="O211" s="653"/>
    </row>
    <row r="212" spans="1:15" s="591" customFormat="1" ht="15.75" customHeight="1" x14ac:dyDescent="0.2">
      <c r="A212" s="328"/>
      <c r="B212" s="331"/>
      <c r="C212" s="331"/>
      <c r="D212" s="653"/>
      <c r="E212" s="653"/>
      <c r="F212" s="653"/>
      <c r="G212" s="653"/>
      <c r="H212" s="653"/>
      <c r="I212" s="653"/>
      <c r="J212" s="653"/>
      <c r="K212" s="653"/>
      <c r="L212" s="653"/>
      <c r="M212" s="653"/>
      <c r="N212" s="653"/>
      <c r="O212" s="653"/>
    </row>
    <row r="213" spans="1:15" s="591" customFormat="1" ht="15.75" customHeight="1" x14ac:dyDescent="0.2">
      <c r="A213" s="328"/>
      <c r="B213" s="592"/>
      <c r="C213" s="592"/>
      <c r="D213" s="653"/>
      <c r="E213" s="653"/>
      <c r="F213" s="653"/>
      <c r="G213" s="653"/>
      <c r="H213" s="653"/>
      <c r="I213" s="653"/>
      <c r="J213" s="653"/>
      <c r="K213" s="653"/>
      <c r="L213" s="653"/>
      <c r="M213" s="653"/>
      <c r="N213" s="653"/>
      <c r="O213" s="653"/>
    </row>
    <row r="214" spans="1:15" s="591" customFormat="1" ht="15.75" customHeight="1" x14ac:dyDescent="0.2">
      <c r="A214" s="328"/>
      <c r="B214" s="592"/>
      <c r="C214" s="592"/>
      <c r="D214" s="653"/>
      <c r="E214" s="653"/>
      <c r="F214" s="653"/>
      <c r="G214" s="653"/>
      <c r="H214" s="653"/>
      <c r="I214" s="653"/>
      <c r="J214" s="653"/>
      <c r="K214" s="653"/>
      <c r="L214" s="653"/>
      <c r="M214" s="653"/>
      <c r="N214" s="653"/>
      <c r="O214" s="653"/>
    </row>
    <row r="215" spans="1:15" s="591" customFormat="1" ht="15.75" customHeight="1" x14ac:dyDescent="0.2">
      <c r="A215" s="328"/>
      <c r="B215" s="592"/>
      <c r="C215" s="592"/>
      <c r="D215" s="653"/>
      <c r="E215" s="653"/>
      <c r="F215" s="653"/>
      <c r="G215" s="653"/>
      <c r="H215" s="653"/>
      <c r="I215" s="653"/>
      <c r="J215" s="653"/>
      <c r="K215" s="653"/>
      <c r="L215" s="653"/>
      <c r="M215" s="653"/>
      <c r="N215" s="653"/>
      <c r="O215" s="653"/>
    </row>
    <row r="216" spans="1:15" s="591" customFormat="1" ht="15.75" customHeight="1" x14ac:dyDescent="0.2">
      <c r="A216" s="328"/>
      <c r="B216" s="592"/>
      <c r="C216" s="592"/>
      <c r="D216" s="653"/>
      <c r="E216" s="653"/>
      <c r="F216" s="653"/>
      <c r="G216" s="653"/>
      <c r="H216" s="653"/>
      <c r="I216" s="653"/>
      <c r="J216" s="653"/>
      <c r="K216" s="653"/>
      <c r="L216" s="653"/>
      <c r="M216" s="653"/>
      <c r="N216" s="653"/>
      <c r="O216" s="653"/>
    </row>
    <row r="217" spans="1:15" s="591" customFormat="1" ht="15.75" customHeight="1" x14ac:dyDescent="0.2">
      <c r="A217" s="328"/>
      <c r="B217" s="592"/>
      <c r="C217" s="592"/>
      <c r="D217" s="653"/>
      <c r="E217" s="653"/>
      <c r="F217" s="653"/>
      <c r="G217" s="653"/>
      <c r="H217" s="653"/>
      <c r="I217" s="653"/>
      <c r="J217" s="653"/>
      <c r="K217" s="653"/>
      <c r="L217" s="653"/>
      <c r="M217" s="653"/>
      <c r="N217" s="653"/>
      <c r="O217" s="653"/>
    </row>
    <row r="218" spans="1:15" s="591" customFormat="1" ht="15.75" customHeight="1" x14ac:dyDescent="0.2">
      <c r="A218" s="328"/>
      <c r="B218" s="592"/>
      <c r="C218" s="592"/>
      <c r="D218" s="653"/>
      <c r="E218" s="653"/>
      <c r="F218" s="653"/>
      <c r="G218" s="653"/>
      <c r="H218" s="653"/>
      <c r="I218" s="653"/>
      <c r="J218" s="653"/>
      <c r="K218" s="653"/>
      <c r="L218" s="653"/>
      <c r="M218" s="653"/>
      <c r="N218" s="653"/>
      <c r="O218" s="653"/>
    </row>
    <row r="219" spans="1:15" s="591" customFormat="1" ht="15.75" customHeight="1" x14ac:dyDescent="0.2">
      <c r="A219" s="328"/>
      <c r="B219" s="592"/>
      <c r="C219" s="592"/>
      <c r="D219" s="653"/>
      <c r="E219" s="653"/>
      <c r="F219" s="653"/>
      <c r="G219" s="653"/>
      <c r="H219" s="653"/>
      <c r="I219" s="653"/>
      <c r="J219" s="653"/>
      <c r="K219" s="653"/>
      <c r="L219" s="653"/>
      <c r="M219" s="653"/>
      <c r="N219" s="653"/>
      <c r="O219" s="653"/>
    </row>
    <row r="220" spans="1:15" s="591" customFormat="1" ht="15.75" customHeight="1" x14ac:dyDescent="0.2">
      <c r="A220" s="328"/>
      <c r="B220" s="592"/>
      <c r="C220" s="592"/>
      <c r="D220" s="653"/>
      <c r="E220" s="653"/>
      <c r="F220" s="653"/>
      <c r="G220" s="653"/>
      <c r="H220" s="653"/>
      <c r="I220" s="653"/>
      <c r="J220" s="653"/>
      <c r="K220" s="653"/>
      <c r="L220" s="653"/>
      <c r="M220" s="653"/>
      <c r="N220" s="653"/>
      <c r="O220" s="653"/>
    </row>
    <row r="221" spans="1:15" s="591" customFormat="1" ht="15.75" customHeight="1" x14ac:dyDescent="0.2">
      <c r="A221" s="328"/>
      <c r="B221" s="592"/>
      <c r="C221" s="592"/>
      <c r="D221" s="653"/>
      <c r="E221" s="653"/>
      <c r="F221" s="653"/>
      <c r="G221" s="653"/>
      <c r="H221" s="653"/>
      <c r="I221" s="653"/>
      <c r="J221" s="653"/>
      <c r="K221" s="653"/>
      <c r="L221" s="653"/>
      <c r="M221" s="653"/>
      <c r="N221" s="653"/>
      <c r="O221" s="653"/>
    </row>
    <row r="222" spans="1:15" ht="15.75" customHeight="1" x14ac:dyDescent="0.2">
      <c r="A222" s="333"/>
      <c r="B222" s="582"/>
      <c r="C222" s="582"/>
    </row>
    <row r="223" spans="1:15" ht="15.75" customHeight="1" x14ac:dyDescent="0.2">
      <c r="A223" s="333"/>
      <c r="B223" s="582"/>
      <c r="C223" s="582"/>
    </row>
    <row r="224" spans="1:15" ht="15.75" customHeight="1" x14ac:dyDescent="0.2">
      <c r="A224" s="333"/>
      <c r="B224" s="582"/>
      <c r="C224" s="582"/>
    </row>
    <row r="225" spans="1:3" ht="15.75" customHeight="1" x14ac:dyDescent="0.2">
      <c r="A225" s="333"/>
      <c r="B225" s="582"/>
      <c r="C225" s="582"/>
    </row>
    <row r="226" spans="1:3" ht="15.75" customHeight="1" x14ac:dyDescent="0.2">
      <c r="A226" s="333"/>
      <c r="B226" s="582"/>
      <c r="C226" s="582"/>
    </row>
    <row r="227" spans="1:3" ht="15.75" customHeight="1" x14ac:dyDescent="0.2">
      <c r="A227" s="333"/>
      <c r="B227" s="582"/>
      <c r="C227" s="582"/>
    </row>
    <row r="228" spans="1:3" ht="15.75" customHeight="1" x14ac:dyDescent="0.2">
      <c r="A228" s="333"/>
      <c r="B228" s="582"/>
      <c r="C228" s="582"/>
    </row>
    <row r="229" spans="1:3" ht="15.75" customHeight="1" x14ac:dyDescent="0.2">
      <c r="A229" s="333"/>
      <c r="B229" s="582"/>
      <c r="C229" s="582"/>
    </row>
    <row r="230" spans="1:3" ht="15.75" customHeight="1" x14ac:dyDescent="0.2">
      <c r="A230" s="333"/>
      <c r="B230" s="582"/>
      <c r="C230" s="582"/>
    </row>
    <row r="231" spans="1:3" ht="15.75" customHeight="1" x14ac:dyDescent="0.2">
      <c r="A231" s="333"/>
      <c r="B231" s="582"/>
      <c r="C231" s="582"/>
    </row>
    <row r="232" spans="1:3" ht="15.75" customHeight="1" x14ac:dyDescent="0.2">
      <c r="A232" s="333"/>
      <c r="B232" s="582"/>
      <c r="C232" s="582"/>
    </row>
    <row r="233" spans="1:3" ht="15.75" customHeight="1" x14ac:dyDescent="0.2">
      <c r="A233" s="333"/>
      <c r="B233" s="582"/>
      <c r="C233" s="582"/>
    </row>
    <row r="234" spans="1:3" ht="15.75" customHeight="1" x14ac:dyDescent="0.2">
      <c r="A234" s="333"/>
      <c r="B234" s="582"/>
      <c r="C234" s="582"/>
    </row>
    <row r="235" spans="1:3" ht="15.75" customHeight="1" x14ac:dyDescent="0.2">
      <c r="A235" s="333"/>
      <c r="B235" s="582"/>
      <c r="C235" s="582"/>
    </row>
    <row r="236" spans="1:3" ht="15.75" customHeight="1" x14ac:dyDescent="0.2">
      <c r="A236" s="333"/>
      <c r="B236" s="582"/>
      <c r="C236" s="582"/>
    </row>
    <row r="237" spans="1:3" ht="15.75" customHeight="1" x14ac:dyDescent="0.2">
      <c r="A237" s="333"/>
      <c r="B237" s="582"/>
      <c r="C237" s="582"/>
    </row>
    <row r="238" spans="1:3" ht="15.75" customHeight="1" x14ac:dyDescent="0.2">
      <c r="A238" s="333"/>
      <c r="B238" s="582"/>
      <c r="C238" s="582"/>
    </row>
    <row r="239" spans="1:3" ht="15.75" customHeight="1" x14ac:dyDescent="0.2">
      <c r="A239" s="333"/>
      <c r="B239" s="582"/>
      <c r="C239" s="582"/>
    </row>
    <row r="240" spans="1:3" ht="15.75" customHeight="1" x14ac:dyDescent="0.2">
      <c r="A240" s="333"/>
      <c r="B240" s="582"/>
      <c r="C240" s="582"/>
    </row>
    <row r="241" spans="1:3" ht="15.75" customHeight="1" x14ac:dyDescent="0.2">
      <c r="A241" s="333"/>
      <c r="B241" s="582"/>
      <c r="C241" s="582"/>
    </row>
    <row r="242" spans="1:3" ht="15.75" customHeight="1" x14ac:dyDescent="0.2">
      <c r="A242" s="333"/>
      <c r="B242" s="582"/>
      <c r="C242" s="582"/>
    </row>
    <row r="243" spans="1:3" ht="15.75" customHeight="1" x14ac:dyDescent="0.2">
      <c r="A243" s="333"/>
      <c r="B243" s="582"/>
      <c r="C243" s="582"/>
    </row>
    <row r="244" spans="1:3" ht="15.75" customHeight="1" x14ac:dyDescent="0.2">
      <c r="A244" s="333"/>
      <c r="B244" s="582"/>
      <c r="C244" s="582"/>
    </row>
    <row r="245" spans="1:3" ht="15.75" customHeight="1" x14ac:dyDescent="0.2">
      <c r="A245" s="333"/>
      <c r="B245" s="582"/>
      <c r="C245" s="582"/>
    </row>
    <row r="246" spans="1:3" ht="15.75" customHeight="1" x14ac:dyDescent="0.2">
      <c r="A246" s="333"/>
      <c r="B246" s="582"/>
      <c r="C246" s="582"/>
    </row>
    <row r="247" spans="1:3" ht="15.75" customHeight="1" x14ac:dyDescent="0.2">
      <c r="A247" s="333"/>
      <c r="B247" s="582"/>
      <c r="C247" s="582"/>
    </row>
    <row r="248" spans="1:3" ht="15.75" customHeight="1" x14ac:dyDescent="0.2">
      <c r="A248" s="333"/>
      <c r="B248" s="582"/>
      <c r="C248" s="582"/>
    </row>
    <row r="249" spans="1:3" ht="15.75" customHeight="1" x14ac:dyDescent="0.2">
      <c r="A249" s="333"/>
      <c r="B249" s="582"/>
      <c r="C249" s="582"/>
    </row>
    <row r="250" spans="1:3" ht="15.75" customHeight="1" x14ac:dyDescent="0.2">
      <c r="A250" s="333"/>
      <c r="B250" s="582"/>
      <c r="C250" s="582"/>
    </row>
    <row r="251" spans="1:3" ht="15.75" customHeight="1" x14ac:dyDescent="0.2">
      <c r="A251" s="333"/>
      <c r="B251" s="582"/>
      <c r="C251" s="582"/>
    </row>
    <row r="252" spans="1:3" ht="15.75" customHeight="1" x14ac:dyDescent="0.2">
      <c r="A252" s="333"/>
      <c r="B252" s="582"/>
      <c r="C252" s="582"/>
    </row>
    <row r="253" spans="1:3" ht="15.75" customHeight="1" x14ac:dyDescent="0.2">
      <c r="A253" s="333"/>
      <c r="B253" s="582"/>
      <c r="C253" s="582"/>
    </row>
    <row r="254" spans="1:3" ht="15.75" customHeight="1" x14ac:dyDescent="0.2">
      <c r="A254" s="333"/>
      <c r="B254" s="582"/>
      <c r="C254" s="582"/>
    </row>
    <row r="255" spans="1:3" ht="15.75" customHeight="1" x14ac:dyDescent="0.2">
      <c r="A255" s="333"/>
      <c r="B255" s="582"/>
      <c r="C255" s="582"/>
    </row>
    <row r="256" spans="1:3" x14ac:dyDescent="0.2">
      <c r="A256" s="333"/>
      <c r="B256" s="582"/>
      <c r="C256" s="582"/>
    </row>
    <row r="257" spans="1:3" x14ac:dyDescent="0.2">
      <c r="A257" s="333"/>
      <c r="B257" s="582"/>
      <c r="C257" s="582"/>
    </row>
    <row r="258" spans="1:3" x14ac:dyDescent="0.2">
      <c r="A258" s="333"/>
      <c r="B258" s="582"/>
      <c r="C258" s="582"/>
    </row>
    <row r="259" spans="1:3" x14ac:dyDescent="0.2">
      <c r="A259" s="333"/>
      <c r="B259" s="582"/>
      <c r="C259" s="582"/>
    </row>
    <row r="260" spans="1:3" x14ac:dyDescent="0.2">
      <c r="A260" s="333"/>
      <c r="B260" s="582"/>
      <c r="C260" s="582"/>
    </row>
    <row r="261" spans="1:3" x14ac:dyDescent="0.2">
      <c r="A261" s="333"/>
      <c r="B261" s="582"/>
      <c r="C261" s="582"/>
    </row>
    <row r="262" spans="1:3" x14ac:dyDescent="0.2">
      <c r="A262" s="333"/>
      <c r="B262" s="582"/>
      <c r="C262" s="582"/>
    </row>
    <row r="263" spans="1:3" x14ac:dyDescent="0.2">
      <c r="A263" s="333"/>
      <c r="B263" s="582"/>
      <c r="C263" s="582"/>
    </row>
    <row r="264" spans="1:3" x14ac:dyDescent="0.2">
      <c r="A264" s="333"/>
      <c r="B264" s="582"/>
      <c r="C264" s="582"/>
    </row>
    <row r="265" spans="1:3" x14ac:dyDescent="0.2">
      <c r="A265" s="333"/>
      <c r="B265" s="582"/>
      <c r="C265" s="582"/>
    </row>
    <row r="266" spans="1:3" x14ac:dyDescent="0.2">
      <c r="A266" s="333"/>
      <c r="B266" s="582"/>
      <c r="C266" s="582"/>
    </row>
    <row r="267" spans="1:3" x14ac:dyDescent="0.2">
      <c r="A267" s="333"/>
      <c r="B267" s="582"/>
      <c r="C267" s="582"/>
    </row>
    <row r="268" spans="1:3" x14ac:dyDescent="0.2">
      <c r="A268" s="333"/>
      <c r="B268" s="582"/>
      <c r="C268" s="582"/>
    </row>
    <row r="269" spans="1:3" x14ac:dyDescent="0.2">
      <c r="A269" s="333"/>
      <c r="B269" s="582"/>
      <c r="C269" s="582"/>
    </row>
    <row r="270" spans="1:3" x14ac:dyDescent="0.2">
      <c r="A270" s="333"/>
      <c r="B270" s="582"/>
      <c r="C270" s="582"/>
    </row>
    <row r="271" spans="1:3" x14ac:dyDescent="0.2">
      <c r="A271" s="333"/>
      <c r="B271" s="582"/>
      <c r="C271" s="582"/>
    </row>
    <row r="272" spans="1:3" x14ac:dyDescent="0.2">
      <c r="A272" s="333"/>
      <c r="B272" s="582"/>
      <c r="C272" s="582"/>
    </row>
    <row r="273" spans="1:3" x14ac:dyDescent="0.2">
      <c r="A273" s="333"/>
      <c r="B273" s="582"/>
      <c r="C273" s="582"/>
    </row>
    <row r="274" spans="1:3" x14ac:dyDescent="0.2">
      <c r="A274" s="333"/>
      <c r="B274" s="582"/>
      <c r="C274" s="582"/>
    </row>
    <row r="275" spans="1:3" x14ac:dyDescent="0.2">
      <c r="A275" s="333"/>
      <c r="B275" s="582"/>
      <c r="C275" s="582"/>
    </row>
    <row r="276" spans="1:3" x14ac:dyDescent="0.2">
      <c r="A276" s="333"/>
      <c r="B276" s="582"/>
      <c r="C276" s="582"/>
    </row>
    <row r="277" spans="1:3" x14ac:dyDescent="0.2">
      <c r="A277" s="333"/>
      <c r="B277" s="582"/>
      <c r="C277" s="582"/>
    </row>
    <row r="278" spans="1:3" x14ac:dyDescent="0.2">
      <c r="A278" s="333"/>
      <c r="B278" s="582"/>
      <c r="C278" s="582"/>
    </row>
    <row r="279" spans="1:3" x14ac:dyDescent="0.2">
      <c r="A279" s="333"/>
      <c r="B279" s="582"/>
      <c r="C279" s="582"/>
    </row>
    <row r="280" spans="1:3" x14ac:dyDescent="0.2">
      <c r="A280" s="333"/>
      <c r="B280" s="582"/>
      <c r="C280" s="582"/>
    </row>
    <row r="281" spans="1:3" x14ac:dyDescent="0.2">
      <c r="A281" s="333"/>
      <c r="B281" s="582"/>
      <c r="C281" s="582"/>
    </row>
    <row r="282" spans="1:3" x14ac:dyDescent="0.2">
      <c r="A282" s="333"/>
      <c r="B282" s="582"/>
      <c r="C282" s="582"/>
    </row>
    <row r="283" spans="1:3" x14ac:dyDescent="0.2">
      <c r="A283" s="333"/>
      <c r="B283" s="582"/>
      <c r="C283" s="582"/>
    </row>
    <row r="284" spans="1:3" x14ac:dyDescent="0.2">
      <c r="A284" s="333"/>
      <c r="B284" s="582"/>
      <c r="C284" s="582"/>
    </row>
    <row r="285" spans="1:3" x14ac:dyDescent="0.2">
      <c r="A285" s="333"/>
      <c r="B285" s="582"/>
      <c r="C285" s="582"/>
    </row>
    <row r="286" spans="1:3" x14ac:dyDescent="0.2">
      <c r="A286" s="333"/>
      <c r="B286" s="582"/>
      <c r="C286" s="582"/>
    </row>
    <row r="287" spans="1:3" x14ac:dyDescent="0.2">
      <c r="A287" s="333"/>
      <c r="B287" s="582"/>
      <c r="C287" s="582"/>
    </row>
    <row r="288" spans="1:3" x14ac:dyDescent="0.2">
      <c r="A288" s="333"/>
      <c r="B288" s="582"/>
      <c r="C288" s="582"/>
    </row>
    <row r="289" spans="1:3" x14ac:dyDescent="0.2">
      <c r="A289" s="333"/>
      <c r="B289" s="582"/>
      <c r="C289" s="582"/>
    </row>
    <row r="290" spans="1:3" x14ac:dyDescent="0.2">
      <c r="A290" s="333"/>
      <c r="B290" s="582"/>
      <c r="C290" s="582"/>
    </row>
    <row r="291" spans="1:3" x14ac:dyDescent="0.2">
      <c r="A291" s="333"/>
      <c r="B291" s="582"/>
      <c r="C291" s="582"/>
    </row>
    <row r="292" spans="1:3" x14ac:dyDescent="0.2">
      <c r="A292" s="333"/>
      <c r="B292" s="582"/>
      <c r="C292" s="582"/>
    </row>
    <row r="293" spans="1:3" x14ac:dyDescent="0.2">
      <c r="A293" s="333"/>
      <c r="B293" s="582"/>
      <c r="C293" s="582"/>
    </row>
    <row r="294" spans="1:3" x14ac:dyDescent="0.2">
      <c r="A294" s="333"/>
      <c r="B294" s="582"/>
      <c r="C294" s="582"/>
    </row>
    <row r="295" spans="1:3" x14ac:dyDescent="0.2">
      <c r="A295" s="333"/>
      <c r="B295" s="582"/>
      <c r="C295" s="582"/>
    </row>
    <row r="296" spans="1:3" x14ac:dyDescent="0.2">
      <c r="A296" s="333"/>
      <c r="B296" s="582"/>
      <c r="C296" s="582"/>
    </row>
    <row r="297" spans="1:3" x14ac:dyDescent="0.2">
      <c r="A297" s="333"/>
      <c r="B297" s="582"/>
      <c r="C297" s="582"/>
    </row>
    <row r="298" spans="1:3" x14ac:dyDescent="0.2">
      <c r="A298" s="333"/>
      <c r="B298" s="582"/>
      <c r="C298" s="582"/>
    </row>
    <row r="299" spans="1:3" x14ac:dyDescent="0.2">
      <c r="A299" s="333"/>
      <c r="B299" s="582"/>
      <c r="C299" s="582"/>
    </row>
    <row r="300" spans="1:3" x14ac:dyDescent="0.2">
      <c r="A300" s="333"/>
      <c r="B300" s="582"/>
      <c r="C300" s="582"/>
    </row>
    <row r="301" spans="1:3" x14ac:dyDescent="0.2">
      <c r="A301" s="333"/>
      <c r="B301" s="582"/>
      <c r="C301" s="582"/>
    </row>
    <row r="302" spans="1:3" x14ac:dyDescent="0.2">
      <c r="A302" s="333"/>
      <c r="B302" s="582"/>
      <c r="C302" s="582"/>
    </row>
    <row r="303" spans="1:3" x14ac:dyDescent="0.2">
      <c r="A303" s="333"/>
      <c r="B303" s="582"/>
      <c r="C303" s="582"/>
    </row>
    <row r="304" spans="1:3" x14ac:dyDescent="0.2">
      <c r="A304" s="333"/>
      <c r="B304" s="582"/>
      <c r="C304" s="582"/>
    </row>
    <row r="305" spans="1:3" x14ac:dyDescent="0.2">
      <c r="A305" s="333"/>
      <c r="B305" s="582"/>
      <c r="C305" s="582"/>
    </row>
    <row r="306" spans="1:3" x14ac:dyDescent="0.2">
      <c r="A306" s="333"/>
      <c r="B306" s="582"/>
      <c r="C306" s="582"/>
    </row>
    <row r="307" spans="1:3" x14ac:dyDescent="0.2">
      <c r="A307" s="333"/>
      <c r="B307" s="582"/>
      <c r="C307" s="582"/>
    </row>
    <row r="308" spans="1:3" x14ac:dyDescent="0.2">
      <c r="A308" s="333"/>
      <c r="B308" s="582"/>
      <c r="C308" s="582"/>
    </row>
    <row r="309" spans="1:3" x14ac:dyDescent="0.2">
      <c r="A309" s="333"/>
      <c r="B309" s="582"/>
      <c r="C309" s="582"/>
    </row>
    <row r="310" spans="1:3" x14ac:dyDescent="0.2">
      <c r="A310" s="333"/>
      <c r="B310" s="582"/>
      <c r="C310" s="582"/>
    </row>
    <row r="311" spans="1:3" x14ac:dyDescent="0.2">
      <c r="A311" s="333"/>
      <c r="B311" s="582"/>
      <c r="C311" s="582"/>
    </row>
    <row r="312" spans="1:3" x14ac:dyDescent="0.2">
      <c r="A312" s="333"/>
      <c r="B312" s="582"/>
      <c r="C312" s="582"/>
    </row>
    <row r="313" spans="1:3" x14ac:dyDescent="0.2">
      <c r="A313" s="333"/>
      <c r="B313" s="582"/>
      <c r="C313" s="582"/>
    </row>
    <row r="314" spans="1:3" x14ac:dyDescent="0.2">
      <c r="A314" s="333"/>
      <c r="B314" s="582"/>
      <c r="C314" s="582"/>
    </row>
    <row r="315" spans="1:3" x14ac:dyDescent="0.2">
      <c r="A315" s="333"/>
      <c r="B315" s="582"/>
      <c r="C315" s="582"/>
    </row>
    <row r="316" spans="1:3" x14ac:dyDescent="0.2">
      <c r="A316" s="333"/>
      <c r="B316" s="582"/>
      <c r="C316" s="582"/>
    </row>
    <row r="317" spans="1:3" x14ac:dyDescent="0.2">
      <c r="A317" s="333"/>
      <c r="B317" s="582"/>
      <c r="C317" s="582"/>
    </row>
    <row r="318" spans="1:3" x14ac:dyDescent="0.2">
      <c r="A318" s="333"/>
      <c r="B318" s="582"/>
      <c r="C318" s="582"/>
    </row>
  </sheetData>
  <sheetProtection selectLockedCells="1"/>
  <mergeCells count="96">
    <mergeCell ref="A149:AG149"/>
    <mergeCell ref="A150:AG150"/>
    <mergeCell ref="A132:AG132"/>
    <mergeCell ref="A147:AG147"/>
    <mergeCell ref="AZ147:BE148"/>
    <mergeCell ref="A148:AG148"/>
    <mergeCell ref="AB131:AG131"/>
    <mergeCell ref="AH131:AM131"/>
    <mergeCell ref="AN131:AS131"/>
    <mergeCell ref="AT131:AY131"/>
    <mergeCell ref="A130:C130"/>
    <mergeCell ref="A131:C131"/>
    <mergeCell ref="D131:I131"/>
    <mergeCell ref="J131:O131"/>
    <mergeCell ref="P131:U131"/>
    <mergeCell ref="V131:AA131"/>
    <mergeCell ref="A129:C129"/>
    <mergeCell ref="A107:C107"/>
    <mergeCell ref="A108:C108"/>
    <mergeCell ref="D109:I109"/>
    <mergeCell ref="J109:O109"/>
    <mergeCell ref="AB109:AG109"/>
    <mergeCell ref="AH109:AM109"/>
    <mergeCell ref="AN109:AS109"/>
    <mergeCell ref="AT109:AY109"/>
    <mergeCell ref="D110:AG110"/>
    <mergeCell ref="P109:U109"/>
    <mergeCell ref="V109:AA109"/>
    <mergeCell ref="A106:C106"/>
    <mergeCell ref="D10:AG10"/>
    <mergeCell ref="D11:AG11"/>
    <mergeCell ref="D22:AG22"/>
    <mergeCell ref="D39:AG39"/>
    <mergeCell ref="D48:AG48"/>
    <mergeCell ref="A56:C56"/>
    <mergeCell ref="A57:C57"/>
    <mergeCell ref="D59:AG59"/>
    <mergeCell ref="D75:AK75"/>
    <mergeCell ref="A84:C84"/>
    <mergeCell ref="A105:C105"/>
    <mergeCell ref="L8:M8"/>
    <mergeCell ref="AF8:AF9"/>
    <mergeCell ref="AG8:AG9"/>
    <mergeCell ref="BD8:BD9"/>
    <mergeCell ref="BE8:BE9"/>
    <mergeCell ref="AN8:AO8"/>
    <mergeCell ref="AP8:AQ8"/>
    <mergeCell ref="AR8:AR9"/>
    <mergeCell ref="AS8:AS9"/>
    <mergeCell ref="AT8:AU8"/>
    <mergeCell ref="AV8:AW8"/>
    <mergeCell ref="AZ8:BA8"/>
    <mergeCell ref="BB8:BC8"/>
    <mergeCell ref="D8:E8"/>
    <mergeCell ref="F8:G8"/>
    <mergeCell ref="H8:H9"/>
    <mergeCell ref="I8:I9"/>
    <mergeCell ref="J8:K8"/>
    <mergeCell ref="AH7:AM7"/>
    <mergeCell ref="AN7:AS7"/>
    <mergeCell ref="AT7:AY7"/>
    <mergeCell ref="N8:N9"/>
    <mergeCell ref="O8:O9"/>
    <mergeCell ref="P8:Q8"/>
    <mergeCell ref="R8:S8"/>
    <mergeCell ref="T8:T9"/>
    <mergeCell ref="U8:U9"/>
    <mergeCell ref="AY8:AY9"/>
    <mergeCell ref="AD8:AE8"/>
    <mergeCell ref="AX8:AX9"/>
    <mergeCell ref="D7:I7"/>
    <mergeCell ref="J7:O7"/>
    <mergeCell ref="P7:U7"/>
    <mergeCell ref="V7:AA7"/>
    <mergeCell ref="AB7:AG7"/>
    <mergeCell ref="BF6:BF9"/>
    <mergeCell ref="BG6:BG9"/>
    <mergeCell ref="A6:A9"/>
    <mergeCell ref="B6:B9"/>
    <mergeCell ref="C6:C9"/>
    <mergeCell ref="D6:AG6"/>
    <mergeCell ref="AZ6:BE7"/>
    <mergeCell ref="AH8:AI8"/>
    <mergeCell ref="AJ8:AK8"/>
    <mergeCell ref="AL8:AL9"/>
    <mergeCell ref="AM8:AM9"/>
    <mergeCell ref="V8:W8"/>
    <mergeCell ref="X8:Y8"/>
    <mergeCell ref="Z8:Z9"/>
    <mergeCell ref="AA8:AA9"/>
    <mergeCell ref="AB8:AC8"/>
    <mergeCell ref="A1:BE1"/>
    <mergeCell ref="A2:BE2"/>
    <mergeCell ref="A3:BE3"/>
    <mergeCell ref="A4:BE4"/>
    <mergeCell ref="A5:BE5"/>
  </mergeCells>
  <printOptions horizontalCentered="1"/>
  <pageMargins left="0.19685039370078741" right="0.19685039370078741" top="1.3385826771653544" bottom="0.19685039370078741" header="0.43307086614173229" footer="0.51181102362204722"/>
  <pageSetup paperSize="8" scale="51" orientation="portrait" r:id="rId1"/>
  <headerFooter alignWithMargins="0">
    <oddHeader>&amp;R 2. számú melléklet: Az állami légiközlekedési alapképzési szak állami légijármű-vezető szakirány repülőgépvezető modultantárgyai</oddHeader>
    <oddFooter>Készítette: Dr. Palik Mátyás &amp;D&amp;R&amp;P. oldal</oddFooter>
  </headerFooter>
  <rowBreaks count="2" manualBreakCount="2">
    <brk id="57" max="56" man="1"/>
    <brk id="110" max="56" man="1"/>
  </rowBreaks>
  <colBreaks count="1" manualBreakCount="1">
    <brk id="27" max="151" man="1"/>
  </colBreaks>
  <ignoredErrors>
    <ignoredError sqref="AZ105:BA10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L318"/>
  <sheetViews>
    <sheetView view="pageBreakPreview" zoomScale="90" zoomScaleNormal="85" zoomScaleSheetLayoutView="90" workbookViewId="0">
      <pane xSplit="3" ySplit="11" topLeftCell="D116" activePane="bottomRight" state="frozen"/>
      <selection activeCell="S69" sqref="S69"/>
      <selection pane="topRight" activeCell="S69" sqref="S69"/>
      <selection pane="bottomLeft" activeCell="S69" sqref="S69"/>
      <selection pane="bottomRight" activeCell="A62" sqref="A62:AZ138"/>
    </sheetView>
  </sheetViews>
  <sheetFormatPr defaultColWidth="10.6640625" defaultRowHeight="15.75" x14ac:dyDescent="0.2"/>
  <cols>
    <col min="1" max="1" width="15.6640625" style="334" customWidth="1"/>
    <col min="2" max="2" width="7.83203125" style="294" customWidth="1"/>
    <col min="3" max="3" width="69.5" style="294" bestFit="1" customWidth="1"/>
    <col min="4" max="4" width="5.1640625" style="654" hidden="1" customWidth="1"/>
    <col min="5" max="5" width="5.33203125" style="654" hidden="1" customWidth="1"/>
    <col min="6" max="6" width="5.1640625" style="654" hidden="1" customWidth="1"/>
    <col min="7" max="7" width="5.33203125" style="654" hidden="1" customWidth="1"/>
    <col min="8" max="10" width="5.1640625" style="654" hidden="1" customWidth="1"/>
    <col min="11" max="11" width="5.33203125" style="654" hidden="1" customWidth="1"/>
    <col min="12" max="12" width="3.6640625" style="654" hidden="1" customWidth="1"/>
    <col min="13" max="13" width="5.33203125" style="654" hidden="1" customWidth="1"/>
    <col min="14" max="15" width="5.1640625" style="654" hidden="1" customWidth="1"/>
    <col min="16" max="16" width="5.1640625" style="294" customWidth="1"/>
    <col min="17" max="17" width="6" style="294" customWidth="1"/>
    <col min="18" max="18" width="5.1640625" style="294" customWidth="1"/>
    <col min="19" max="19" width="6" style="294" customWidth="1"/>
    <col min="20" max="22" width="5.1640625" style="294" customWidth="1"/>
    <col min="23" max="23" width="6" style="294" bestFit="1" customWidth="1"/>
    <col min="24" max="24" width="5.1640625" style="294" customWidth="1"/>
    <col min="25" max="25" width="6" style="294" bestFit="1" customWidth="1"/>
    <col min="26" max="28" width="5.1640625" style="294" customWidth="1"/>
    <col min="29" max="29" width="6" style="294" bestFit="1" customWidth="1"/>
    <col min="30" max="30" width="5.1640625" style="294" customWidth="1"/>
    <col min="31" max="31" width="6" style="294" bestFit="1" customWidth="1"/>
    <col min="32" max="34" width="5.1640625" style="294" customWidth="1"/>
    <col min="35" max="35" width="6" style="294" bestFit="1" customWidth="1"/>
    <col min="36" max="36" width="5.1640625" style="294" customWidth="1"/>
    <col min="37" max="37" width="6" style="294" bestFit="1" customWidth="1"/>
    <col min="38" max="40" width="5.1640625" style="294" customWidth="1"/>
    <col min="41" max="41" width="6" style="294" bestFit="1" customWidth="1"/>
    <col min="42" max="42" width="5.1640625" style="294" customWidth="1"/>
    <col min="43" max="43" width="6" style="294" bestFit="1" customWidth="1"/>
    <col min="44" max="48" width="5.1640625" style="294" customWidth="1"/>
    <col min="49" max="49" width="6" style="294" bestFit="1" customWidth="1"/>
    <col min="50" max="51" width="5.1640625" style="294" customWidth="1"/>
    <col min="52" max="52" width="6" style="294" bestFit="1" customWidth="1"/>
    <col min="53" max="53" width="7.5" style="294" bestFit="1" customWidth="1"/>
    <col min="54" max="54" width="6" style="294" bestFit="1" customWidth="1"/>
    <col min="55" max="55" width="7.5" style="294" bestFit="1" customWidth="1"/>
    <col min="56" max="56" width="6.83203125" style="294" bestFit="1" customWidth="1"/>
    <col min="57" max="57" width="10.1640625" style="294" customWidth="1"/>
    <col min="58" max="58" width="36.33203125" style="294" hidden="1" customWidth="1"/>
    <col min="59" max="59" width="56" style="294" hidden="1" customWidth="1"/>
    <col min="60" max="60" width="1.83203125" style="294" customWidth="1"/>
    <col min="61" max="61" width="4.1640625" style="294" bestFit="1" customWidth="1"/>
    <col min="62" max="62" width="3.6640625" style="294" bestFit="1" customWidth="1"/>
    <col min="63" max="16384" width="10.6640625" style="294"/>
  </cols>
  <sheetData>
    <row r="1" spans="1:64" ht="21.75" customHeight="1" x14ac:dyDescent="0.2">
      <c r="A1" s="770" t="s">
        <v>0</v>
      </c>
      <c r="B1" s="770"/>
      <c r="C1" s="770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84"/>
      <c r="BA1" s="784"/>
      <c r="BB1" s="784"/>
      <c r="BC1" s="784"/>
      <c r="BD1" s="784"/>
      <c r="BE1" s="784"/>
    </row>
    <row r="2" spans="1:64" ht="21.75" customHeight="1" x14ac:dyDescent="0.2">
      <c r="A2" s="773" t="s">
        <v>1</v>
      </c>
      <c r="B2" s="773"/>
      <c r="C2" s="773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85"/>
      <c r="BA2" s="785"/>
      <c r="BB2" s="785"/>
      <c r="BC2" s="785"/>
      <c r="BD2" s="785"/>
      <c r="BE2" s="785"/>
    </row>
    <row r="3" spans="1:64" ht="21.75" customHeight="1" x14ac:dyDescent="0.2">
      <c r="A3" s="770" t="s">
        <v>331</v>
      </c>
      <c r="B3" s="770"/>
      <c r="C3" s="770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771"/>
      <c r="AL3" s="771"/>
      <c r="AM3" s="771"/>
      <c r="AN3" s="771"/>
      <c r="AO3" s="771"/>
      <c r="AP3" s="771"/>
      <c r="AQ3" s="771"/>
      <c r="AR3" s="771"/>
      <c r="AS3" s="771"/>
      <c r="AT3" s="771"/>
      <c r="AU3" s="771"/>
      <c r="AV3" s="771"/>
      <c r="AW3" s="771"/>
      <c r="AX3" s="771"/>
      <c r="AY3" s="771"/>
      <c r="AZ3" s="784"/>
      <c r="BA3" s="784"/>
      <c r="BB3" s="784"/>
      <c r="BC3" s="784"/>
      <c r="BD3" s="784"/>
      <c r="BE3" s="784"/>
    </row>
    <row r="4" spans="1:64" ht="15.75" customHeight="1" x14ac:dyDescent="0.2">
      <c r="A4" s="776" t="s">
        <v>458</v>
      </c>
      <c r="B4" s="776"/>
      <c r="C4" s="776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777"/>
      <c r="AY4" s="777"/>
      <c r="AZ4" s="778"/>
      <c r="BA4" s="778"/>
      <c r="BB4" s="778"/>
      <c r="BC4" s="778"/>
      <c r="BD4" s="778"/>
      <c r="BE4" s="778"/>
    </row>
    <row r="5" spans="1:64" ht="32.25" customHeight="1" thickBot="1" x14ac:dyDescent="0.25">
      <c r="A5" s="779" t="s">
        <v>2</v>
      </c>
      <c r="B5" s="779"/>
      <c r="C5" s="779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1"/>
      <c r="BA5" s="781"/>
      <c r="BB5" s="781"/>
      <c r="BC5" s="781"/>
      <c r="BD5" s="781"/>
      <c r="BE5" s="781"/>
    </row>
    <row r="6" spans="1:64" ht="16.149999999999999" customHeight="1" thickTop="1" thickBot="1" x14ac:dyDescent="0.25">
      <c r="A6" s="753" t="s">
        <v>3</v>
      </c>
      <c r="B6" s="756" t="s">
        <v>4</v>
      </c>
      <c r="C6" s="759" t="s">
        <v>5</v>
      </c>
      <c r="D6" s="762" t="s">
        <v>6</v>
      </c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764" t="s">
        <v>7</v>
      </c>
      <c r="BA6" s="765"/>
      <c r="BB6" s="765"/>
      <c r="BC6" s="765"/>
      <c r="BD6" s="765"/>
      <c r="BE6" s="766"/>
      <c r="BF6" s="744" t="s">
        <v>8</v>
      </c>
      <c r="BG6" s="746" t="s">
        <v>9</v>
      </c>
    </row>
    <row r="7" spans="1:64" ht="16.149999999999999" customHeight="1" thickBot="1" x14ac:dyDescent="0.25">
      <c r="A7" s="754"/>
      <c r="B7" s="757"/>
      <c r="C7" s="760"/>
      <c r="D7" s="748" t="s">
        <v>10</v>
      </c>
      <c r="E7" s="749"/>
      <c r="F7" s="749"/>
      <c r="G7" s="749"/>
      <c r="H7" s="749"/>
      <c r="I7" s="750"/>
      <c r="J7" s="751" t="s">
        <v>11</v>
      </c>
      <c r="K7" s="749"/>
      <c r="L7" s="749"/>
      <c r="M7" s="749"/>
      <c r="N7" s="749"/>
      <c r="O7" s="752"/>
      <c r="P7" s="748" t="s">
        <v>12</v>
      </c>
      <c r="Q7" s="749"/>
      <c r="R7" s="749"/>
      <c r="S7" s="749"/>
      <c r="T7" s="749"/>
      <c r="U7" s="750"/>
      <c r="V7" s="751" t="s">
        <v>13</v>
      </c>
      <c r="W7" s="749"/>
      <c r="X7" s="749"/>
      <c r="Y7" s="749"/>
      <c r="Z7" s="749"/>
      <c r="AA7" s="750"/>
      <c r="AB7" s="751" t="s">
        <v>14</v>
      </c>
      <c r="AC7" s="749"/>
      <c r="AD7" s="749"/>
      <c r="AE7" s="749"/>
      <c r="AF7" s="749"/>
      <c r="AG7" s="752"/>
      <c r="AH7" s="751" t="s">
        <v>15</v>
      </c>
      <c r="AI7" s="749"/>
      <c r="AJ7" s="749"/>
      <c r="AK7" s="749"/>
      <c r="AL7" s="749"/>
      <c r="AM7" s="752"/>
      <c r="AN7" s="751" t="s">
        <v>16</v>
      </c>
      <c r="AO7" s="749"/>
      <c r="AP7" s="749"/>
      <c r="AQ7" s="749"/>
      <c r="AR7" s="749"/>
      <c r="AS7" s="752"/>
      <c r="AT7" s="751" t="s">
        <v>17</v>
      </c>
      <c r="AU7" s="749"/>
      <c r="AV7" s="749"/>
      <c r="AW7" s="749"/>
      <c r="AX7" s="749"/>
      <c r="AY7" s="752"/>
      <c r="AZ7" s="767"/>
      <c r="BA7" s="768"/>
      <c r="BB7" s="768"/>
      <c r="BC7" s="768"/>
      <c r="BD7" s="768"/>
      <c r="BE7" s="769"/>
      <c r="BF7" s="745"/>
      <c r="BG7" s="747"/>
    </row>
    <row r="8" spans="1:64" ht="16.149999999999999" customHeight="1" thickBot="1" x14ac:dyDescent="0.25">
      <c r="A8" s="754"/>
      <c r="B8" s="757"/>
      <c r="C8" s="760"/>
      <c r="D8" s="738" t="s">
        <v>18</v>
      </c>
      <c r="E8" s="738"/>
      <c r="F8" s="739" t="s">
        <v>19</v>
      </c>
      <c r="G8" s="739"/>
      <c r="H8" s="734" t="s">
        <v>20</v>
      </c>
      <c r="I8" s="740" t="s">
        <v>21</v>
      </c>
      <c r="J8" s="738" t="s">
        <v>18</v>
      </c>
      <c r="K8" s="738"/>
      <c r="L8" s="739" t="s">
        <v>19</v>
      </c>
      <c r="M8" s="739"/>
      <c r="N8" s="734" t="s">
        <v>20</v>
      </c>
      <c r="O8" s="740" t="s">
        <v>21</v>
      </c>
      <c r="P8" s="738" t="s">
        <v>18</v>
      </c>
      <c r="Q8" s="738"/>
      <c r="R8" s="739" t="s">
        <v>19</v>
      </c>
      <c r="S8" s="739"/>
      <c r="T8" s="734" t="s">
        <v>20</v>
      </c>
      <c r="U8" s="740" t="s">
        <v>21</v>
      </c>
      <c r="V8" s="738" t="s">
        <v>18</v>
      </c>
      <c r="W8" s="738"/>
      <c r="X8" s="739" t="s">
        <v>19</v>
      </c>
      <c r="Y8" s="739"/>
      <c r="Z8" s="734" t="s">
        <v>20</v>
      </c>
      <c r="AA8" s="740" t="s">
        <v>21</v>
      </c>
      <c r="AB8" s="738" t="s">
        <v>18</v>
      </c>
      <c r="AC8" s="738"/>
      <c r="AD8" s="739" t="s">
        <v>19</v>
      </c>
      <c r="AE8" s="739"/>
      <c r="AF8" s="734" t="s">
        <v>20</v>
      </c>
      <c r="AG8" s="740" t="s">
        <v>21</v>
      </c>
      <c r="AH8" s="738" t="s">
        <v>18</v>
      </c>
      <c r="AI8" s="738"/>
      <c r="AJ8" s="739" t="s">
        <v>19</v>
      </c>
      <c r="AK8" s="739"/>
      <c r="AL8" s="734" t="s">
        <v>20</v>
      </c>
      <c r="AM8" s="740" t="s">
        <v>21</v>
      </c>
      <c r="AN8" s="738" t="s">
        <v>18</v>
      </c>
      <c r="AO8" s="738"/>
      <c r="AP8" s="739" t="s">
        <v>19</v>
      </c>
      <c r="AQ8" s="739"/>
      <c r="AR8" s="734" t="s">
        <v>20</v>
      </c>
      <c r="AS8" s="740" t="s">
        <v>21</v>
      </c>
      <c r="AT8" s="738" t="s">
        <v>18</v>
      </c>
      <c r="AU8" s="738"/>
      <c r="AV8" s="739" t="s">
        <v>19</v>
      </c>
      <c r="AW8" s="739"/>
      <c r="AX8" s="734" t="s">
        <v>20</v>
      </c>
      <c r="AY8" s="782" t="s">
        <v>21</v>
      </c>
      <c r="AZ8" s="783" t="s">
        <v>18</v>
      </c>
      <c r="BA8" s="738"/>
      <c r="BB8" s="739" t="s">
        <v>19</v>
      </c>
      <c r="BC8" s="739"/>
      <c r="BD8" s="734" t="s">
        <v>20</v>
      </c>
      <c r="BE8" s="736" t="s">
        <v>22</v>
      </c>
      <c r="BF8" s="745"/>
      <c r="BG8" s="747"/>
    </row>
    <row r="9" spans="1:64" ht="80.099999999999994" customHeight="1" thickBot="1" x14ac:dyDescent="0.25">
      <c r="A9" s="755"/>
      <c r="B9" s="758"/>
      <c r="C9" s="786"/>
      <c r="D9" s="254" t="s">
        <v>23</v>
      </c>
      <c r="E9" s="255" t="s">
        <v>24</v>
      </c>
      <c r="F9" s="255" t="s">
        <v>23</v>
      </c>
      <c r="G9" s="255" t="s">
        <v>24</v>
      </c>
      <c r="H9" s="734"/>
      <c r="I9" s="740"/>
      <c r="J9" s="254" t="s">
        <v>23</v>
      </c>
      <c r="K9" s="255" t="s">
        <v>24</v>
      </c>
      <c r="L9" s="255" t="s">
        <v>23</v>
      </c>
      <c r="M9" s="255" t="s">
        <v>24</v>
      </c>
      <c r="N9" s="734"/>
      <c r="O9" s="740"/>
      <c r="P9" s="254" t="s">
        <v>23</v>
      </c>
      <c r="Q9" s="255" t="s">
        <v>24</v>
      </c>
      <c r="R9" s="255" t="s">
        <v>23</v>
      </c>
      <c r="S9" s="255" t="s">
        <v>24</v>
      </c>
      <c r="T9" s="734"/>
      <c r="U9" s="740"/>
      <c r="V9" s="254" t="s">
        <v>23</v>
      </c>
      <c r="W9" s="255" t="s">
        <v>24</v>
      </c>
      <c r="X9" s="255" t="s">
        <v>23</v>
      </c>
      <c r="Y9" s="255" t="s">
        <v>24</v>
      </c>
      <c r="Z9" s="734"/>
      <c r="AA9" s="740"/>
      <c r="AB9" s="254" t="s">
        <v>23</v>
      </c>
      <c r="AC9" s="255" t="s">
        <v>24</v>
      </c>
      <c r="AD9" s="255" t="s">
        <v>23</v>
      </c>
      <c r="AE9" s="255" t="s">
        <v>24</v>
      </c>
      <c r="AF9" s="734"/>
      <c r="AG9" s="740"/>
      <c r="AH9" s="254" t="s">
        <v>23</v>
      </c>
      <c r="AI9" s="255" t="s">
        <v>24</v>
      </c>
      <c r="AJ9" s="255" t="s">
        <v>23</v>
      </c>
      <c r="AK9" s="255" t="s">
        <v>24</v>
      </c>
      <c r="AL9" s="734"/>
      <c r="AM9" s="740"/>
      <c r="AN9" s="254" t="s">
        <v>23</v>
      </c>
      <c r="AO9" s="255" t="s">
        <v>24</v>
      </c>
      <c r="AP9" s="255" t="s">
        <v>23</v>
      </c>
      <c r="AQ9" s="255" t="s">
        <v>24</v>
      </c>
      <c r="AR9" s="734"/>
      <c r="AS9" s="740"/>
      <c r="AT9" s="254" t="s">
        <v>23</v>
      </c>
      <c r="AU9" s="255" t="s">
        <v>24</v>
      </c>
      <c r="AV9" s="255" t="s">
        <v>23</v>
      </c>
      <c r="AW9" s="255" t="s">
        <v>24</v>
      </c>
      <c r="AX9" s="734"/>
      <c r="AY9" s="782"/>
      <c r="AZ9" s="254" t="s">
        <v>23</v>
      </c>
      <c r="BA9" s="255" t="s">
        <v>24</v>
      </c>
      <c r="BB9" s="255" t="s">
        <v>23</v>
      </c>
      <c r="BC9" s="255" t="s">
        <v>24</v>
      </c>
      <c r="BD9" s="735"/>
      <c r="BE9" s="737"/>
      <c r="BF9" s="745"/>
      <c r="BG9" s="747"/>
    </row>
    <row r="10" spans="1:64" s="262" customFormat="1" ht="16.149999999999999" hidden="1" customHeight="1" x14ac:dyDescent="0.2">
      <c r="A10" s="256">
        <v>1</v>
      </c>
      <c r="B10" s="257"/>
      <c r="C10" s="258" t="s">
        <v>25</v>
      </c>
      <c r="D10" s="726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259"/>
      <c r="BA10" s="260"/>
      <c r="BB10" s="260"/>
      <c r="BC10" s="260"/>
      <c r="BD10" s="260"/>
      <c r="BE10" s="261"/>
      <c r="BF10" s="425"/>
      <c r="BG10" s="3"/>
    </row>
    <row r="11" spans="1:64" s="264" customFormat="1" ht="16.149999999999999" hidden="1" customHeight="1" x14ac:dyDescent="0.2">
      <c r="A11" s="380" t="s">
        <v>26</v>
      </c>
      <c r="B11" s="288"/>
      <c r="C11" s="368" t="s">
        <v>27</v>
      </c>
      <c r="D11" s="713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657"/>
      <c r="AI11" s="657"/>
      <c r="AJ11" s="657"/>
      <c r="AK11" s="657"/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579"/>
      <c r="BA11" s="580"/>
      <c r="BB11" s="580"/>
      <c r="BC11" s="580"/>
      <c r="BD11" s="580"/>
      <c r="BE11" s="581"/>
      <c r="BF11" s="426"/>
      <c r="BG11" s="4"/>
      <c r="BH11" s="263"/>
    </row>
    <row r="12" spans="1:64" s="582" customFormat="1" ht="16.149999999999999" hidden="1" customHeight="1" x14ac:dyDescent="0.2">
      <c r="A12" s="369" t="s">
        <v>28</v>
      </c>
      <c r="B12" s="370" t="s">
        <v>29</v>
      </c>
      <c r="C12" s="267" t="s">
        <v>30</v>
      </c>
      <c r="D12" s="371"/>
      <c r="E12" s="372" t="str">
        <f>IF(D12*15=0,"",D12*15)</f>
        <v/>
      </c>
      <c r="F12" s="373">
        <v>4</v>
      </c>
      <c r="G12" s="374">
        <v>60</v>
      </c>
      <c r="H12" s="373">
        <v>2</v>
      </c>
      <c r="I12" s="375" t="s">
        <v>31</v>
      </c>
      <c r="J12" s="371"/>
      <c r="K12" s="374" t="str">
        <f t="shared" ref="K12:K17" si="0">IF(J12*15=0,"",J12*15)</f>
        <v/>
      </c>
      <c r="L12" s="373"/>
      <c r="M12" s="374" t="str">
        <f t="shared" ref="M12:M17" si="1">IF(L12*15=0,"",L12*15)</f>
        <v/>
      </c>
      <c r="N12" s="373"/>
      <c r="O12" s="375"/>
      <c r="P12" s="371"/>
      <c r="Q12" s="374" t="str">
        <f t="shared" ref="Q12:Q18" si="2">IF(P12*15=0,"",P12*15)</f>
        <v/>
      </c>
      <c r="R12" s="373"/>
      <c r="S12" s="374" t="str">
        <f t="shared" ref="S12:S18" si="3">IF(R12*15=0,"",R12*15)</f>
        <v/>
      </c>
      <c r="T12" s="373"/>
      <c r="U12" s="375"/>
      <c r="V12" s="371"/>
      <c r="W12" s="374" t="str">
        <f t="shared" ref="W12:W18" si="4">IF(V12*15=0,"",V12*15)</f>
        <v/>
      </c>
      <c r="X12" s="373"/>
      <c r="Y12" s="374" t="str">
        <f t="shared" ref="Y12:Y18" si="5">IF(X12*15=0,"",X12*15)</f>
        <v/>
      </c>
      <c r="Z12" s="373"/>
      <c r="AA12" s="375"/>
      <c r="AB12" s="371"/>
      <c r="AC12" s="376" t="str">
        <f t="shared" ref="AC12:AC20" si="6">IF(AB12*15=0,"",AB12*15)</f>
        <v/>
      </c>
      <c r="AD12" s="373"/>
      <c r="AE12" s="376" t="str">
        <f t="shared" ref="AE12:AE20" si="7">IF(AD12*15=0,"",AD12*15)</f>
        <v/>
      </c>
      <c r="AF12" s="373"/>
      <c r="AG12" s="377"/>
      <c r="AH12" s="371"/>
      <c r="AI12" s="376" t="str">
        <f t="shared" ref="AI12:AI20" si="8">IF(AH12*15=0,"",AH12*15)</f>
        <v/>
      </c>
      <c r="AJ12" s="373"/>
      <c r="AK12" s="376" t="str">
        <f t="shared" ref="AK12:AK20" si="9">IF(AJ12*15=0,"",AJ12*15)</f>
        <v/>
      </c>
      <c r="AL12" s="373"/>
      <c r="AM12" s="377"/>
      <c r="AN12" s="371"/>
      <c r="AO12" s="376" t="str">
        <f t="shared" ref="AO12:AO19" si="10">IF(AN12*15=0,"",AN12*15)</f>
        <v/>
      </c>
      <c r="AP12" s="373"/>
      <c r="AQ12" s="376" t="str">
        <f t="shared" ref="AQ12:AQ19" si="11">IF(AP12*15=0,"",AP12*15)</f>
        <v/>
      </c>
      <c r="AR12" s="373"/>
      <c r="AS12" s="377"/>
      <c r="AT12" s="371"/>
      <c r="AU12" s="376" t="str">
        <f t="shared" ref="AU12:AU19" si="12">IF(AT12*15=0,"",AT12*15)</f>
        <v/>
      </c>
      <c r="AV12" s="373"/>
      <c r="AW12" s="376" t="str">
        <f t="shared" ref="AW12:AW19" si="13">IF(AV12*15=0,"",AV12*15)</f>
        <v/>
      </c>
      <c r="AX12" s="373"/>
      <c r="AY12" s="377"/>
      <c r="AZ12" s="378" t="str">
        <f>IF(D12+J12+P12+V12+AB12+AH12+AN12+AT12=0,"",D12+J12+P12+V12+AB12+AH12+AN12+AT12)</f>
        <v/>
      </c>
      <c r="BA12" s="374" t="str">
        <f>IF((D12+J12+P12+V12+AB12+AH12+AN12+AT12)*15=0,"",(D12+J12+P12+V12+AB12+AH12+AN12+AT12)*15)</f>
        <v/>
      </c>
      <c r="BB12" s="379">
        <f>IF(F12+L12+R12+X12+AD12+AJ12+AP12+AV12=0,"",F12+L12+R12+X12+AD12+AJ12+AP12+AV12)</f>
        <v>4</v>
      </c>
      <c r="BC12" s="374">
        <f>IF((F12+L12+R12+X12+AD12+AJ12+AP12+AV12)*15=0,"",(F12+L12+R12+X12+AD12+AJ12+AP12+AV12)*15)</f>
        <v>60</v>
      </c>
      <c r="BD12" s="379">
        <f>IF(H12+N12+T12+Z12+AF12+AL12+AR12+AX12=0,"",H12+N12+T12+Z12+AF12+AL12+AR12+AX12)</f>
        <v>2</v>
      </c>
      <c r="BE12" s="448">
        <f>IF((D12+J12+P12+V12+AB12+F12+L12+R12+X12+AD12+AH12+AN12+AT12+AF12+AP12+AV12)=0,"",(D12+J12+P12+V12+AB12+F12+L12+R12+X12+AD12+AH12+AN12+AT12+AJ12+AP12+AV12))</f>
        <v>4</v>
      </c>
      <c r="BF12" s="426" t="s">
        <v>32</v>
      </c>
      <c r="BG12" s="274" t="s">
        <v>33</v>
      </c>
      <c r="BH12" s="275"/>
      <c r="BI12" s="275"/>
      <c r="BJ12" s="275"/>
      <c r="BK12" s="275"/>
      <c r="BL12" s="275"/>
    </row>
    <row r="13" spans="1:64" s="582" customFormat="1" ht="16.149999999999999" hidden="1" customHeight="1" x14ac:dyDescent="0.2">
      <c r="A13" s="265" t="s">
        <v>34</v>
      </c>
      <c r="B13" s="266" t="s">
        <v>29</v>
      </c>
      <c r="C13" s="267" t="s">
        <v>35</v>
      </c>
      <c r="D13" s="201">
        <v>1</v>
      </c>
      <c r="E13" s="268">
        <v>13</v>
      </c>
      <c r="F13" s="198">
        <v>3</v>
      </c>
      <c r="G13" s="269">
        <v>36</v>
      </c>
      <c r="H13" s="198">
        <v>5</v>
      </c>
      <c r="I13" s="270" t="s">
        <v>36</v>
      </c>
      <c r="J13" s="201"/>
      <c r="K13" s="269" t="str">
        <f t="shared" si="0"/>
        <v/>
      </c>
      <c r="L13" s="198"/>
      <c r="M13" s="269" t="str">
        <f t="shared" si="1"/>
        <v/>
      </c>
      <c r="N13" s="198"/>
      <c r="O13" s="270"/>
      <c r="P13" s="201"/>
      <c r="Q13" s="269" t="str">
        <f t="shared" si="2"/>
        <v/>
      </c>
      <c r="R13" s="198"/>
      <c r="S13" s="269" t="str">
        <f t="shared" si="3"/>
        <v/>
      </c>
      <c r="T13" s="198"/>
      <c r="U13" s="270"/>
      <c r="V13" s="201"/>
      <c r="W13" s="269" t="str">
        <f t="shared" si="4"/>
        <v/>
      </c>
      <c r="X13" s="198"/>
      <c r="Y13" s="269" t="str">
        <f t="shared" si="5"/>
        <v/>
      </c>
      <c r="Z13" s="198"/>
      <c r="AA13" s="270"/>
      <c r="AB13" s="201"/>
      <c r="AC13" s="197" t="str">
        <f t="shared" si="6"/>
        <v/>
      </c>
      <c r="AD13" s="198"/>
      <c r="AE13" s="197" t="str">
        <f t="shared" si="7"/>
        <v/>
      </c>
      <c r="AF13" s="198"/>
      <c r="AG13" s="271"/>
      <c r="AH13" s="201"/>
      <c r="AI13" s="197" t="str">
        <f t="shared" si="8"/>
        <v/>
      </c>
      <c r="AJ13" s="198"/>
      <c r="AK13" s="197" t="str">
        <f t="shared" si="9"/>
        <v/>
      </c>
      <c r="AL13" s="198"/>
      <c r="AM13" s="271"/>
      <c r="AN13" s="201"/>
      <c r="AO13" s="197" t="str">
        <f t="shared" si="10"/>
        <v/>
      </c>
      <c r="AP13" s="198"/>
      <c r="AQ13" s="197" t="str">
        <f t="shared" si="11"/>
        <v/>
      </c>
      <c r="AR13" s="198"/>
      <c r="AS13" s="271"/>
      <c r="AT13" s="201"/>
      <c r="AU13" s="197" t="str">
        <f t="shared" si="12"/>
        <v/>
      </c>
      <c r="AV13" s="198"/>
      <c r="AW13" s="197" t="str">
        <f t="shared" si="13"/>
        <v/>
      </c>
      <c r="AX13" s="198"/>
      <c r="AY13" s="271"/>
      <c r="AZ13" s="272">
        <f t="shared" ref="AZ13:AZ20" si="14">IF(D13+J13+P13+V13+AB13+AH13+AN13+AT13=0,"",D13+J13+P13+V13+AB13+AH13+AN13+AT13)</f>
        <v>1</v>
      </c>
      <c r="BA13" s="269">
        <f t="shared" ref="BA13:BA20" si="15">IF((D13+J13+P13+V13+AB13+AH13+AN13+AT13)*15=0,"",(D13+J13+P13+V13+AB13+AH13+AN13+AT13)*15)</f>
        <v>15</v>
      </c>
      <c r="BB13" s="273">
        <f t="shared" ref="BB13:BB20" si="16">IF(F13+L13+R13+X13+AD13+AJ13+AP13+AV13=0,"",F13+L13+R13+X13+AD13+AJ13+AP13+AV13)</f>
        <v>3</v>
      </c>
      <c r="BC13" s="269">
        <f t="shared" ref="BC13:BC20" si="17">IF((F13+L13+R13+X13+AD13+AJ13+AP13+AV13)*15=0,"",(F13+L13+R13+X13+AD13+AJ13+AP13+AV13)*15)</f>
        <v>45</v>
      </c>
      <c r="BD13" s="273">
        <f t="shared" ref="BD13:BD20" si="18">IF(H13+N13+T13+Z13+AF13+AL13+AR13+AX13=0,"",H13+N13+T13+Z13+AF13+AL13+AR13+AX13)</f>
        <v>5</v>
      </c>
      <c r="BE13" s="449">
        <f t="shared" ref="BE13:BE20" si="19">IF((D13+J13+P13+V13+AB13+F13+L13+R13+X13+AD13+AH13+AN13+AT13+AF13+AP13+AV13)=0,"",(D13+J13+P13+V13+AB13+F13+L13+R13+X13+AD13+AH13+AN13+AT13+AJ13+AP13+AV13))</f>
        <v>4</v>
      </c>
      <c r="BF13" s="426" t="s">
        <v>271</v>
      </c>
      <c r="BG13" s="274"/>
    </row>
    <row r="14" spans="1:64" s="582" customFormat="1" ht="16.149999999999999" hidden="1" customHeight="1" x14ac:dyDescent="0.2">
      <c r="A14" s="265" t="s">
        <v>37</v>
      </c>
      <c r="B14" s="266" t="s">
        <v>29</v>
      </c>
      <c r="C14" s="267" t="s">
        <v>38</v>
      </c>
      <c r="D14" s="201">
        <v>2</v>
      </c>
      <c r="E14" s="268">
        <v>20</v>
      </c>
      <c r="F14" s="198">
        <v>3</v>
      </c>
      <c r="G14" s="269">
        <v>37</v>
      </c>
      <c r="H14" s="198">
        <v>4</v>
      </c>
      <c r="I14" s="270" t="s">
        <v>36</v>
      </c>
      <c r="J14" s="201"/>
      <c r="K14" s="269" t="str">
        <f t="shared" si="0"/>
        <v/>
      </c>
      <c r="L14" s="198"/>
      <c r="M14" s="269" t="str">
        <f t="shared" si="1"/>
        <v/>
      </c>
      <c r="N14" s="198"/>
      <c r="O14" s="270"/>
      <c r="P14" s="201"/>
      <c r="Q14" s="269" t="str">
        <f t="shared" si="2"/>
        <v/>
      </c>
      <c r="R14" s="198"/>
      <c r="S14" s="269" t="str">
        <f t="shared" si="3"/>
        <v/>
      </c>
      <c r="T14" s="198"/>
      <c r="U14" s="270"/>
      <c r="V14" s="201"/>
      <c r="W14" s="269" t="str">
        <f t="shared" si="4"/>
        <v/>
      </c>
      <c r="X14" s="198"/>
      <c r="Y14" s="269" t="str">
        <f t="shared" si="5"/>
        <v/>
      </c>
      <c r="Z14" s="198"/>
      <c r="AA14" s="270"/>
      <c r="AB14" s="201"/>
      <c r="AC14" s="197" t="str">
        <f t="shared" si="6"/>
        <v/>
      </c>
      <c r="AD14" s="198"/>
      <c r="AE14" s="197" t="str">
        <f t="shared" si="7"/>
        <v/>
      </c>
      <c r="AF14" s="198"/>
      <c r="AG14" s="271"/>
      <c r="AH14" s="201"/>
      <c r="AI14" s="197" t="str">
        <f t="shared" si="8"/>
        <v/>
      </c>
      <c r="AJ14" s="198"/>
      <c r="AK14" s="197" t="str">
        <f t="shared" si="9"/>
        <v/>
      </c>
      <c r="AL14" s="198"/>
      <c r="AM14" s="271"/>
      <c r="AN14" s="201"/>
      <c r="AO14" s="197" t="str">
        <f t="shared" si="10"/>
        <v/>
      </c>
      <c r="AP14" s="198"/>
      <c r="AQ14" s="197" t="str">
        <f t="shared" si="11"/>
        <v/>
      </c>
      <c r="AR14" s="198"/>
      <c r="AS14" s="271"/>
      <c r="AT14" s="201"/>
      <c r="AU14" s="197" t="str">
        <f t="shared" si="12"/>
        <v/>
      </c>
      <c r="AV14" s="198"/>
      <c r="AW14" s="197" t="str">
        <f t="shared" si="13"/>
        <v/>
      </c>
      <c r="AX14" s="198"/>
      <c r="AY14" s="271"/>
      <c r="AZ14" s="272">
        <f t="shared" si="14"/>
        <v>2</v>
      </c>
      <c r="BA14" s="269">
        <f t="shared" si="15"/>
        <v>30</v>
      </c>
      <c r="BB14" s="273">
        <f t="shared" si="16"/>
        <v>3</v>
      </c>
      <c r="BC14" s="269">
        <f t="shared" si="17"/>
        <v>45</v>
      </c>
      <c r="BD14" s="273">
        <f t="shared" si="18"/>
        <v>4</v>
      </c>
      <c r="BE14" s="449">
        <f t="shared" si="19"/>
        <v>5</v>
      </c>
      <c r="BF14" s="426" t="s">
        <v>271</v>
      </c>
      <c r="BG14" s="274"/>
    </row>
    <row r="15" spans="1:64" s="582" customFormat="1" ht="16.149999999999999" hidden="1" customHeight="1" x14ac:dyDescent="0.2">
      <c r="A15" s="265" t="s">
        <v>39</v>
      </c>
      <c r="B15" s="266" t="s">
        <v>29</v>
      </c>
      <c r="C15" s="267" t="s">
        <v>40</v>
      </c>
      <c r="D15" s="201">
        <v>2</v>
      </c>
      <c r="E15" s="268">
        <v>22</v>
      </c>
      <c r="F15" s="198">
        <v>5</v>
      </c>
      <c r="G15" s="269">
        <v>57</v>
      </c>
      <c r="H15" s="198">
        <v>5</v>
      </c>
      <c r="I15" s="270" t="s">
        <v>36</v>
      </c>
      <c r="J15" s="201"/>
      <c r="K15" s="269" t="str">
        <f t="shared" si="0"/>
        <v/>
      </c>
      <c r="L15" s="198"/>
      <c r="M15" s="269" t="str">
        <f t="shared" si="1"/>
        <v/>
      </c>
      <c r="N15" s="198"/>
      <c r="O15" s="270"/>
      <c r="P15" s="201"/>
      <c r="Q15" s="269" t="str">
        <f t="shared" si="2"/>
        <v/>
      </c>
      <c r="R15" s="198"/>
      <c r="S15" s="269" t="str">
        <f t="shared" si="3"/>
        <v/>
      </c>
      <c r="T15" s="198"/>
      <c r="U15" s="270"/>
      <c r="V15" s="201"/>
      <c r="W15" s="269" t="str">
        <f t="shared" si="4"/>
        <v/>
      </c>
      <c r="X15" s="198"/>
      <c r="Y15" s="269" t="str">
        <f t="shared" si="5"/>
        <v/>
      </c>
      <c r="Z15" s="198"/>
      <c r="AA15" s="270"/>
      <c r="AB15" s="201"/>
      <c r="AC15" s="197" t="str">
        <f t="shared" si="6"/>
        <v/>
      </c>
      <c r="AD15" s="198"/>
      <c r="AE15" s="197" t="str">
        <f t="shared" si="7"/>
        <v/>
      </c>
      <c r="AF15" s="198"/>
      <c r="AG15" s="271"/>
      <c r="AH15" s="201"/>
      <c r="AI15" s="197" t="str">
        <f t="shared" si="8"/>
        <v/>
      </c>
      <c r="AJ15" s="198"/>
      <c r="AK15" s="197" t="str">
        <f t="shared" si="9"/>
        <v/>
      </c>
      <c r="AL15" s="198"/>
      <c r="AM15" s="271"/>
      <c r="AN15" s="201"/>
      <c r="AO15" s="197" t="str">
        <f t="shared" si="10"/>
        <v/>
      </c>
      <c r="AP15" s="198"/>
      <c r="AQ15" s="197" t="str">
        <f t="shared" si="11"/>
        <v/>
      </c>
      <c r="AR15" s="198"/>
      <c r="AS15" s="271"/>
      <c r="AT15" s="201"/>
      <c r="AU15" s="197" t="str">
        <f t="shared" si="12"/>
        <v/>
      </c>
      <c r="AV15" s="198"/>
      <c r="AW15" s="197" t="str">
        <f t="shared" si="13"/>
        <v/>
      </c>
      <c r="AX15" s="198"/>
      <c r="AY15" s="271"/>
      <c r="AZ15" s="272">
        <f t="shared" si="14"/>
        <v>2</v>
      </c>
      <c r="BA15" s="269">
        <f t="shared" si="15"/>
        <v>30</v>
      </c>
      <c r="BB15" s="273">
        <f t="shared" si="16"/>
        <v>5</v>
      </c>
      <c r="BC15" s="269">
        <f t="shared" si="17"/>
        <v>75</v>
      </c>
      <c r="BD15" s="273">
        <f t="shared" si="18"/>
        <v>5</v>
      </c>
      <c r="BE15" s="449">
        <f t="shared" si="19"/>
        <v>7</v>
      </c>
      <c r="BF15" s="426" t="s">
        <v>271</v>
      </c>
      <c r="BG15" s="274"/>
    </row>
    <row r="16" spans="1:64" s="582" customFormat="1" ht="16.149999999999999" hidden="1" customHeight="1" x14ac:dyDescent="0.2">
      <c r="A16" s="265" t="s">
        <v>41</v>
      </c>
      <c r="B16" s="266" t="s">
        <v>29</v>
      </c>
      <c r="C16" s="242" t="s">
        <v>42</v>
      </c>
      <c r="D16" s="201">
        <v>2</v>
      </c>
      <c r="E16" s="268">
        <v>22</v>
      </c>
      <c r="F16" s="198">
        <v>5</v>
      </c>
      <c r="G16" s="269">
        <v>57</v>
      </c>
      <c r="H16" s="198">
        <v>4</v>
      </c>
      <c r="I16" s="270" t="s">
        <v>36</v>
      </c>
      <c r="J16" s="201"/>
      <c r="K16" s="269" t="str">
        <f t="shared" si="0"/>
        <v/>
      </c>
      <c r="L16" s="198"/>
      <c r="M16" s="269" t="str">
        <f t="shared" si="1"/>
        <v/>
      </c>
      <c r="N16" s="198"/>
      <c r="O16" s="270"/>
      <c r="P16" s="201"/>
      <c r="Q16" s="269" t="str">
        <f t="shared" si="2"/>
        <v/>
      </c>
      <c r="R16" s="198"/>
      <c r="S16" s="269" t="str">
        <f t="shared" si="3"/>
        <v/>
      </c>
      <c r="T16" s="198"/>
      <c r="U16" s="270"/>
      <c r="V16" s="201"/>
      <c r="W16" s="269" t="str">
        <f t="shared" si="4"/>
        <v/>
      </c>
      <c r="X16" s="198"/>
      <c r="Y16" s="269" t="str">
        <f t="shared" si="5"/>
        <v/>
      </c>
      <c r="Z16" s="198"/>
      <c r="AA16" s="270"/>
      <c r="AB16" s="201"/>
      <c r="AC16" s="197" t="str">
        <f t="shared" si="6"/>
        <v/>
      </c>
      <c r="AD16" s="198"/>
      <c r="AE16" s="197" t="str">
        <f t="shared" si="7"/>
        <v/>
      </c>
      <c r="AF16" s="198"/>
      <c r="AG16" s="271"/>
      <c r="AH16" s="201"/>
      <c r="AI16" s="197" t="str">
        <f t="shared" si="8"/>
        <v/>
      </c>
      <c r="AJ16" s="198"/>
      <c r="AK16" s="197" t="str">
        <f t="shared" si="9"/>
        <v/>
      </c>
      <c r="AL16" s="198"/>
      <c r="AM16" s="271"/>
      <c r="AN16" s="201"/>
      <c r="AO16" s="197" t="str">
        <f t="shared" si="10"/>
        <v/>
      </c>
      <c r="AP16" s="198"/>
      <c r="AQ16" s="197" t="str">
        <f t="shared" si="11"/>
        <v/>
      </c>
      <c r="AR16" s="198"/>
      <c r="AS16" s="271"/>
      <c r="AT16" s="201"/>
      <c r="AU16" s="197" t="str">
        <f t="shared" si="12"/>
        <v/>
      </c>
      <c r="AV16" s="198"/>
      <c r="AW16" s="197" t="str">
        <f t="shared" si="13"/>
        <v/>
      </c>
      <c r="AX16" s="198"/>
      <c r="AY16" s="271"/>
      <c r="AZ16" s="272">
        <f t="shared" si="14"/>
        <v>2</v>
      </c>
      <c r="BA16" s="269">
        <f t="shared" si="15"/>
        <v>30</v>
      </c>
      <c r="BB16" s="273">
        <f t="shared" si="16"/>
        <v>5</v>
      </c>
      <c r="BC16" s="269">
        <f t="shared" si="17"/>
        <v>75</v>
      </c>
      <c r="BD16" s="273">
        <f t="shared" si="18"/>
        <v>4</v>
      </c>
      <c r="BE16" s="449">
        <f t="shared" si="19"/>
        <v>7</v>
      </c>
      <c r="BF16" s="426" t="s">
        <v>271</v>
      </c>
      <c r="BG16" s="274"/>
    </row>
    <row r="17" spans="1:59" ht="16.149999999999999" hidden="1" customHeight="1" x14ac:dyDescent="0.2">
      <c r="A17" s="265" t="s">
        <v>267</v>
      </c>
      <c r="B17" s="277" t="s">
        <v>29</v>
      </c>
      <c r="C17" s="242" t="s">
        <v>269</v>
      </c>
      <c r="D17" s="201"/>
      <c r="E17" s="220" t="str">
        <f>IF(D17*15=0,"",D17*15)</f>
        <v/>
      </c>
      <c r="F17" s="198"/>
      <c r="G17" s="197" t="str">
        <f>IF(F17*15=0,"",F17*15)</f>
        <v/>
      </c>
      <c r="H17" s="198"/>
      <c r="I17" s="270"/>
      <c r="J17" s="201">
        <v>1</v>
      </c>
      <c r="K17" s="197">
        <f t="shared" si="0"/>
        <v>15</v>
      </c>
      <c r="L17" s="198">
        <v>1</v>
      </c>
      <c r="M17" s="269">
        <f t="shared" si="1"/>
        <v>15</v>
      </c>
      <c r="N17" s="198">
        <v>4</v>
      </c>
      <c r="O17" s="270" t="s">
        <v>43</v>
      </c>
      <c r="P17" s="201"/>
      <c r="Q17" s="197" t="str">
        <f t="shared" si="2"/>
        <v/>
      </c>
      <c r="R17" s="198"/>
      <c r="S17" s="197" t="str">
        <f t="shared" si="3"/>
        <v/>
      </c>
      <c r="T17" s="198"/>
      <c r="U17" s="270"/>
      <c r="V17" s="201"/>
      <c r="W17" s="197" t="str">
        <f t="shared" si="4"/>
        <v/>
      </c>
      <c r="X17" s="198"/>
      <c r="Y17" s="197" t="str">
        <f t="shared" si="5"/>
        <v/>
      </c>
      <c r="Z17" s="198"/>
      <c r="AA17" s="270"/>
      <c r="AB17" s="201"/>
      <c r="AC17" s="197" t="str">
        <f t="shared" si="6"/>
        <v/>
      </c>
      <c r="AD17" s="198"/>
      <c r="AE17" s="197" t="str">
        <f t="shared" si="7"/>
        <v/>
      </c>
      <c r="AF17" s="198"/>
      <c r="AG17" s="271"/>
      <c r="AH17" s="201"/>
      <c r="AI17" s="197" t="str">
        <f t="shared" si="8"/>
        <v/>
      </c>
      <c r="AJ17" s="198"/>
      <c r="AK17" s="197" t="str">
        <f t="shared" si="9"/>
        <v/>
      </c>
      <c r="AL17" s="198"/>
      <c r="AM17" s="271"/>
      <c r="AN17" s="201"/>
      <c r="AO17" s="197" t="str">
        <f t="shared" si="10"/>
        <v/>
      </c>
      <c r="AP17" s="198"/>
      <c r="AQ17" s="197" t="str">
        <f t="shared" si="11"/>
        <v/>
      </c>
      <c r="AR17" s="198"/>
      <c r="AS17" s="271"/>
      <c r="AT17" s="201"/>
      <c r="AU17" s="197" t="str">
        <f t="shared" si="12"/>
        <v/>
      </c>
      <c r="AV17" s="198"/>
      <c r="AW17" s="269" t="str">
        <f t="shared" si="13"/>
        <v/>
      </c>
      <c r="AX17" s="198"/>
      <c r="AY17" s="271"/>
      <c r="AZ17" s="202">
        <f t="shared" si="14"/>
        <v>1</v>
      </c>
      <c r="BA17" s="197">
        <f t="shared" si="15"/>
        <v>15</v>
      </c>
      <c r="BB17" s="203">
        <f t="shared" si="16"/>
        <v>1</v>
      </c>
      <c r="BC17" s="197">
        <f t="shared" si="17"/>
        <v>15</v>
      </c>
      <c r="BD17" s="203">
        <f t="shared" si="18"/>
        <v>4</v>
      </c>
      <c r="BE17" s="204">
        <f t="shared" si="19"/>
        <v>2</v>
      </c>
      <c r="BF17" s="426" t="s">
        <v>272</v>
      </c>
      <c r="BG17" s="278" t="s">
        <v>44</v>
      </c>
    </row>
    <row r="18" spans="1:59" s="583" customFormat="1" ht="16.149999999999999" hidden="1" customHeight="1" x14ac:dyDescent="0.2">
      <c r="A18" s="265" t="s">
        <v>45</v>
      </c>
      <c r="B18" s="266" t="s">
        <v>29</v>
      </c>
      <c r="C18" s="18" t="s">
        <v>46</v>
      </c>
      <c r="D18" s="279"/>
      <c r="E18" s="268" t="str">
        <f>IF(D18*15=0,"",D18*15)</f>
        <v/>
      </c>
      <c r="F18" s="280"/>
      <c r="G18" s="269" t="str">
        <f>IF(F18*15=0,"",F18*15)</f>
        <v/>
      </c>
      <c r="H18" s="280"/>
      <c r="I18" s="281"/>
      <c r="J18" s="279">
        <v>1</v>
      </c>
      <c r="K18" s="269">
        <v>7</v>
      </c>
      <c r="L18" s="280">
        <v>1</v>
      </c>
      <c r="M18" s="269">
        <v>8</v>
      </c>
      <c r="N18" s="280">
        <v>2</v>
      </c>
      <c r="O18" s="281" t="s">
        <v>31</v>
      </c>
      <c r="P18" s="279"/>
      <c r="Q18" s="269" t="str">
        <f t="shared" si="2"/>
        <v/>
      </c>
      <c r="R18" s="280"/>
      <c r="S18" s="269" t="str">
        <f t="shared" si="3"/>
        <v/>
      </c>
      <c r="T18" s="280"/>
      <c r="U18" s="281"/>
      <c r="V18" s="279"/>
      <c r="W18" s="269" t="str">
        <f t="shared" si="4"/>
        <v/>
      </c>
      <c r="X18" s="280"/>
      <c r="Y18" s="269" t="str">
        <f t="shared" si="5"/>
        <v/>
      </c>
      <c r="Z18" s="280"/>
      <c r="AA18" s="281"/>
      <c r="AB18" s="279"/>
      <c r="AC18" s="269" t="str">
        <f t="shared" si="6"/>
        <v/>
      </c>
      <c r="AD18" s="280"/>
      <c r="AE18" s="269" t="str">
        <f t="shared" si="7"/>
        <v/>
      </c>
      <c r="AF18" s="280"/>
      <c r="AG18" s="282"/>
      <c r="AH18" s="279"/>
      <c r="AI18" s="269" t="str">
        <f t="shared" si="8"/>
        <v/>
      </c>
      <c r="AJ18" s="280"/>
      <c r="AK18" s="269" t="str">
        <f t="shared" si="9"/>
        <v/>
      </c>
      <c r="AL18" s="280"/>
      <c r="AM18" s="282"/>
      <c r="AN18" s="279"/>
      <c r="AO18" s="269" t="str">
        <f t="shared" si="10"/>
        <v/>
      </c>
      <c r="AP18" s="280"/>
      <c r="AQ18" s="269" t="str">
        <f t="shared" si="11"/>
        <v/>
      </c>
      <c r="AR18" s="280"/>
      <c r="AS18" s="282"/>
      <c r="AT18" s="279"/>
      <c r="AU18" s="269" t="str">
        <f t="shared" si="12"/>
        <v/>
      </c>
      <c r="AV18" s="280"/>
      <c r="AW18" s="269" t="str">
        <f t="shared" si="13"/>
        <v/>
      </c>
      <c r="AX18" s="280"/>
      <c r="AY18" s="282"/>
      <c r="AZ18" s="272">
        <f t="shared" si="14"/>
        <v>1</v>
      </c>
      <c r="BA18" s="269">
        <f t="shared" si="15"/>
        <v>15</v>
      </c>
      <c r="BB18" s="273">
        <f t="shared" si="16"/>
        <v>1</v>
      </c>
      <c r="BC18" s="269">
        <f t="shared" si="17"/>
        <v>15</v>
      </c>
      <c r="BD18" s="273">
        <f t="shared" si="18"/>
        <v>2</v>
      </c>
      <c r="BE18" s="449">
        <f t="shared" si="19"/>
        <v>2</v>
      </c>
      <c r="BF18" s="426" t="s">
        <v>47</v>
      </c>
      <c r="BG18" s="283" t="s">
        <v>48</v>
      </c>
    </row>
    <row r="19" spans="1:59" s="1" customFormat="1" ht="16.149999999999999" hidden="1" customHeight="1" x14ac:dyDescent="0.25">
      <c r="A19" s="616" t="s">
        <v>268</v>
      </c>
      <c r="B19" s="12" t="s">
        <v>29</v>
      </c>
      <c r="C19" s="617" t="s">
        <v>489</v>
      </c>
      <c r="D19" s="621"/>
      <c r="E19" s="643" t="str">
        <f>IF(D19*15=0,"",D19*15)</f>
        <v/>
      </c>
      <c r="F19" s="644"/>
      <c r="G19" s="614" t="str">
        <f>IF(F19*15=0,"",F19*15)</f>
        <v/>
      </c>
      <c r="H19" s="644"/>
      <c r="I19" s="645"/>
      <c r="J19" s="621"/>
      <c r="K19" s="614" t="str">
        <f>IF(J19*15=0,"",J19*15)</f>
        <v/>
      </c>
      <c r="L19" s="644"/>
      <c r="M19" s="614" t="str">
        <f>IF(L19*15=0,"",L19*15)</f>
        <v/>
      </c>
      <c r="N19" s="644"/>
      <c r="O19" s="645"/>
      <c r="P19" s="609">
        <v>2</v>
      </c>
      <c r="Q19" s="618">
        <f>IF(P19*15=0,"",P19*15)</f>
        <v>30</v>
      </c>
      <c r="R19" s="607">
        <v>0</v>
      </c>
      <c r="S19" s="618" t="str">
        <f>IF(R19*15=0,"",R19*15)</f>
        <v/>
      </c>
      <c r="T19" s="619">
        <v>2</v>
      </c>
      <c r="U19" s="620" t="s">
        <v>31</v>
      </c>
      <c r="V19" s="6"/>
      <c r="W19" s="14" t="str">
        <f>IF(V19*15=0,"",V19*15)</f>
        <v/>
      </c>
      <c r="X19" s="7"/>
      <c r="Y19" s="14" t="str">
        <f>IF(X19*15=0,"",X19*15)</f>
        <v/>
      </c>
      <c r="Z19" s="7"/>
      <c r="AA19" s="9"/>
      <c r="AB19" s="6"/>
      <c r="AC19" s="14" t="str">
        <f t="shared" si="6"/>
        <v/>
      </c>
      <c r="AD19" s="7"/>
      <c r="AE19" s="14" t="str">
        <f t="shared" si="7"/>
        <v/>
      </c>
      <c r="AF19" s="7"/>
      <c r="AG19" s="10"/>
      <c r="AH19" s="6"/>
      <c r="AI19" s="14" t="str">
        <f t="shared" si="8"/>
        <v/>
      </c>
      <c r="AJ19" s="7"/>
      <c r="AK19" s="14" t="str">
        <f t="shared" si="9"/>
        <v/>
      </c>
      <c r="AL19" s="7"/>
      <c r="AM19" s="10"/>
      <c r="AN19" s="6"/>
      <c r="AO19" s="14" t="str">
        <f t="shared" si="10"/>
        <v/>
      </c>
      <c r="AP19" s="7"/>
      <c r="AQ19" s="14" t="str">
        <f t="shared" si="11"/>
        <v/>
      </c>
      <c r="AR19" s="7"/>
      <c r="AS19" s="10"/>
      <c r="AT19" s="6"/>
      <c r="AU19" s="14" t="str">
        <f t="shared" si="12"/>
        <v/>
      </c>
      <c r="AV19" s="7"/>
      <c r="AW19" s="14" t="str">
        <f t="shared" si="13"/>
        <v/>
      </c>
      <c r="AX19" s="7"/>
      <c r="AY19" s="10"/>
      <c r="AZ19" s="15">
        <f t="shared" si="14"/>
        <v>2</v>
      </c>
      <c r="BA19" s="14">
        <f t="shared" si="15"/>
        <v>30</v>
      </c>
      <c r="BB19" s="273" t="str">
        <f t="shared" si="16"/>
        <v/>
      </c>
      <c r="BC19" s="269" t="str">
        <f t="shared" si="17"/>
        <v/>
      </c>
      <c r="BD19" s="16">
        <f t="shared" si="18"/>
        <v>2</v>
      </c>
      <c r="BE19" s="204">
        <f t="shared" si="19"/>
        <v>2</v>
      </c>
      <c r="BF19" s="427" t="s">
        <v>156</v>
      </c>
      <c r="BG19" s="17" t="s">
        <v>44</v>
      </c>
    </row>
    <row r="20" spans="1:59" s="1" customFormat="1" ht="15.75" hidden="1" customHeight="1" x14ac:dyDescent="0.25">
      <c r="A20" s="5"/>
      <c r="B20" s="12" t="s">
        <v>29</v>
      </c>
      <c r="C20" s="613" t="s">
        <v>450</v>
      </c>
      <c r="D20" s="621"/>
      <c r="E20" s="614"/>
      <c r="F20" s="644"/>
      <c r="G20" s="614"/>
      <c r="H20" s="644"/>
      <c r="I20" s="645"/>
      <c r="J20" s="621"/>
      <c r="K20" s="614"/>
      <c r="L20" s="644"/>
      <c r="M20" s="614"/>
      <c r="N20" s="644"/>
      <c r="O20" s="645"/>
      <c r="P20" s="6"/>
      <c r="Q20" s="14" t="str">
        <f t="shared" ref="Q20" si="20">IF(P20*15=0,"",P20*15)</f>
        <v/>
      </c>
      <c r="R20" s="607">
        <v>2</v>
      </c>
      <c r="S20" s="614">
        <f t="shared" ref="S20" si="21">IF(R20*15=0,"",R20*15)</f>
        <v>30</v>
      </c>
      <c r="T20" s="607">
        <v>2</v>
      </c>
      <c r="U20" s="611" t="s">
        <v>43</v>
      </c>
      <c r="V20" s="6"/>
      <c r="W20" s="14"/>
      <c r="X20" s="7"/>
      <c r="Y20" s="14"/>
      <c r="Z20" s="7"/>
      <c r="AA20" s="9"/>
      <c r="AB20" s="6"/>
      <c r="AC20" s="14" t="str">
        <f t="shared" si="6"/>
        <v/>
      </c>
      <c r="AD20" s="7"/>
      <c r="AE20" s="14" t="str">
        <f t="shared" si="7"/>
        <v/>
      </c>
      <c r="AF20" s="7"/>
      <c r="AG20" s="10"/>
      <c r="AH20" s="6"/>
      <c r="AI20" s="14" t="str">
        <f t="shared" si="8"/>
        <v/>
      </c>
      <c r="AJ20" s="7"/>
      <c r="AK20" s="14" t="str">
        <f t="shared" si="9"/>
        <v/>
      </c>
      <c r="AL20" s="7"/>
      <c r="AM20" s="10"/>
      <c r="AN20" s="6"/>
      <c r="AO20" s="14"/>
      <c r="AP20" s="7"/>
      <c r="AQ20" s="14"/>
      <c r="AR20" s="600"/>
      <c r="AS20" s="612"/>
      <c r="AT20" s="6"/>
      <c r="AU20" s="14"/>
      <c r="AV20" s="7"/>
      <c r="AW20" s="14"/>
      <c r="AX20" s="7"/>
      <c r="AY20" s="10"/>
      <c r="AZ20" s="15" t="str">
        <f t="shared" si="14"/>
        <v/>
      </c>
      <c r="BA20" s="14" t="str">
        <f t="shared" si="15"/>
        <v/>
      </c>
      <c r="BB20" s="273">
        <f t="shared" si="16"/>
        <v>2</v>
      </c>
      <c r="BC20" s="269">
        <f t="shared" si="17"/>
        <v>30</v>
      </c>
      <c r="BD20" s="16">
        <f t="shared" si="18"/>
        <v>2</v>
      </c>
      <c r="BE20" s="204">
        <f t="shared" si="19"/>
        <v>2</v>
      </c>
      <c r="BF20" s="17"/>
      <c r="BG20" s="17"/>
    </row>
    <row r="21" spans="1:59" s="286" customFormat="1" ht="16.149999999999999" hidden="1" customHeight="1" x14ac:dyDescent="0.2">
      <c r="A21" s="382"/>
      <c r="B21" s="285"/>
      <c r="C21" s="383" t="s">
        <v>49</v>
      </c>
      <c r="D21" s="19">
        <f>IF(SUM(D12:D20)=0,"",SUM(D12:D20))</f>
        <v>7</v>
      </c>
      <c r="E21" s="20">
        <v>77</v>
      </c>
      <c r="F21" s="20">
        <f>IF(SUM(F12:F20)=0,"",SUM(F12:F20))</f>
        <v>20</v>
      </c>
      <c r="G21" s="20">
        <v>247</v>
      </c>
      <c r="H21" s="20">
        <f>IF(SUM(H12:H20)=0,"",SUM(H12:H20))</f>
        <v>20</v>
      </c>
      <c r="I21" s="343">
        <f>IF(SUM(D12:D20)+SUM(F12:F20)=0,"",SUM(D12:D20)+SUM(F12:F20))</f>
        <v>27</v>
      </c>
      <c r="J21" s="19">
        <f>IF(SUM(J12:J20)=0,"",SUM(J12:J20))</f>
        <v>2</v>
      </c>
      <c r="K21" s="20">
        <f>IF(SUM(J12:J20)*15=0,"",SUM(J12:J20)*15)</f>
        <v>30</v>
      </c>
      <c r="L21" s="20">
        <f>IF(SUM(L12:L20)=0,"",SUM(L12:L20))</f>
        <v>2</v>
      </c>
      <c r="M21" s="20">
        <f>IF(SUM(L12:L20)*15=0,"",SUM(L12:L20)*15)</f>
        <v>30</v>
      </c>
      <c r="N21" s="21">
        <f>IF(SUM(N12:N20)=0,"",SUM(N12:N20))</f>
        <v>6</v>
      </c>
      <c r="O21" s="343">
        <f>IF(SUM(J12:J20)+SUM(L12:L20)=0,"",SUM(J12:J20)+SUM(L12:L20))</f>
        <v>4</v>
      </c>
      <c r="P21" s="19">
        <f>IF(SUM(P12:P20)=0,"",SUM(P12:P20))</f>
        <v>2</v>
      </c>
      <c r="Q21" s="20">
        <f>IF(SUM(P12:P20)*15=0,"",SUM(P12:P20)*15)</f>
        <v>30</v>
      </c>
      <c r="R21" s="20">
        <f>IF(SUM(R12:R20)=0,"",SUM(R12:R20))</f>
        <v>2</v>
      </c>
      <c r="S21" s="20">
        <f>IF(SUM(R12:R20)*15=0,"",SUM(R12:R20)*15)</f>
        <v>30</v>
      </c>
      <c r="T21" s="21">
        <f>IF(SUM(T12:T20)=0,"",SUM(T12:T20))</f>
        <v>4</v>
      </c>
      <c r="U21" s="343">
        <f>IF(SUM(P12:P20)+SUM(R12:R20)=0,"",SUM(P12:P20)+SUM(R12:R20))</f>
        <v>4</v>
      </c>
      <c r="V21" s="19" t="str">
        <f>IF(SUM(V12:V20)=0,"",SUM(V12:V20))</f>
        <v/>
      </c>
      <c r="W21" s="20" t="str">
        <f>IF(SUM(V12:V20)*15=0,"",SUM(V12:V20)*15)</f>
        <v/>
      </c>
      <c r="X21" s="20" t="str">
        <f>IF(SUM(X12:X20)=0,"",SUM(X12:X20))</f>
        <v/>
      </c>
      <c r="Y21" s="20" t="str">
        <f>IF(SUM(X12:X20)*15=0,"",SUM(X12:X20)*15)</f>
        <v/>
      </c>
      <c r="Z21" s="21" t="str">
        <f>IF(SUM(Z12:Z20)=0,"",SUM(Z12:Z20))</f>
        <v/>
      </c>
      <c r="AA21" s="343" t="str">
        <f>IF(SUM(V12:V20)+SUM(X12:X20)=0,"",SUM(V12:V20)+SUM(X12:X20))</f>
        <v/>
      </c>
      <c r="AB21" s="19" t="str">
        <f>IF(SUM(AB12:AB20)=0,"",SUM(AB12:AB20))</f>
        <v/>
      </c>
      <c r="AC21" s="20" t="str">
        <f>IF(SUM(AB12:AB20)*15=0,"",SUM(AB12:AB20)*15)</f>
        <v/>
      </c>
      <c r="AD21" s="20" t="str">
        <f>IF(SUM(AD12:AD20)=0,"",SUM(AD12:AD20))</f>
        <v/>
      </c>
      <c r="AE21" s="20" t="str">
        <f>IF(SUM(AD12:AD20)*15=0,"",SUM(AD12:AD20)*15)</f>
        <v/>
      </c>
      <c r="AF21" s="21" t="str">
        <f>IF(SUM(AF12:AF20)=0,"",SUM(AF12:AF20))</f>
        <v/>
      </c>
      <c r="AG21" s="344" t="str">
        <f>IF(SUM(AB12:AB20)+SUM(AD12:AD20)=0,"",SUM(AB12:AB20)+SUM(AD12:AD20))</f>
        <v/>
      </c>
      <c r="AH21" s="19" t="str">
        <f>IF(SUM(AH12:AH20)=0,"",SUM(AH12:AH20))</f>
        <v/>
      </c>
      <c r="AI21" s="20" t="str">
        <f>IF(SUM(AH12:AH20)*15=0,"",SUM(AH12:AH20)*15)</f>
        <v/>
      </c>
      <c r="AJ21" s="20" t="str">
        <f>IF(SUM(AJ12:AJ20)=0,"",SUM(AJ12:AJ20))</f>
        <v/>
      </c>
      <c r="AK21" s="20" t="str">
        <f>IF(SUM(AJ12:AJ20)*15=0,"",SUM(AJ12:AJ20)*15)</f>
        <v/>
      </c>
      <c r="AL21" s="21" t="str">
        <f>IF(SUM(AL12:AL20)=0,"",SUM(AL12:AL20))</f>
        <v/>
      </c>
      <c r="AM21" s="344" t="str">
        <f>IF(SUM(AH12:AH20)+SUM(AJ12:AJ20)=0,"",SUM(AH12:AH20)+SUM(AJ12:AJ20))</f>
        <v/>
      </c>
      <c r="AN21" s="19" t="str">
        <f>IF(SUM(AN12:AN20)=0,"",SUM(AN12:AN20))</f>
        <v/>
      </c>
      <c r="AO21" s="20" t="str">
        <f>IF(SUM(AN12:AN20)*15=0,"",SUM(AN12:AN20)*15)</f>
        <v/>
      </c>
      <c r="AP21" s="20" t="str">
        <f>IF(SUM(AP12:AP20)=0,"",SUM(AP12:AP20))</f>
        <v/>
      </c>
      <c r="AQ21" s="20" t="str">
        <f>IF(SUM(AP12:AP20)*15=0,"",SUM(AP12:AP20)*15)</f>
        <v/>
      </c>
      <c r="AR21" s="21" t="str">
        <f>IF(SUM(AR12:AR20)=0,"",SUM(AR12:AR20))</f>
        <v/>
      </c>
      <c r="AS21" s="344" t="str">
        <f>IF(SUM(AN12:AN20)+SUM(AP12:AP20)=0,"",SUM(AN12:AN20)+SUM(AP12:AP20))</f>
        <v/>
      </c>
      <c r="AT21" s="19" t="str">
        <f>IF(SUM(AT12:AT20)=0,"",SUM(AT12:AT20))</f>
        <v/>
      </c>
      <c r="AU21" s="20" t="str">
        <f>IF(SUM(AT12:AT20)*15=0,"",SUM(AT12:AT20)*15)</f>
        <v/>
      </c>
      <c r="AV21" s="20" t="str">
        <f>IF(SUM(AV12:AV20)=0,"",SUM(AV12:AV20))</f>
        <v/>
      </c>
      <c r="AW21" s="20" t="str">
        <f>IF(SUM(AV12:AV20)*15=0,"",SUM(AV12:AV20)*15)</f>
        <v/>
      </c>
      <c r="AX21" s="21" t="str">
        <f>IF(SUM(AX12:AX20)=0,"",SUM(AX12:AX20))</f>
        <v/>
      </c>
      <c r="AY21" s="344" t="str">
        <f>IF(SUM(AT12:AT20)+SUM(AV12:AV20)=0,"",SUM(AT12:AT20)+SUM(AV12:AV20))</f>
        <v/>
      </c>
      <c r="AZ21" s="23">
        <f>IF(SUM(AZ12:AZ20)=0,"",SUM(AZ12:AZ20))</f>
        <v>11</v>
      </c>
      <c r="BA21" s="20">
        <f>IF(SUM(AZ12:AZ20)*15=0,"",SUM(AZ12:AZ20)*15)</f>
        <v>165</v>
      </c>
      <c r="BB21" s="20">
        <f>IF(SUM(BB12:BB20)=0,"",SUM(BB12:BB20))</f>
        <v>24</v>
      </c>
      <c r="BC21" s="20">
        <f>IF(SUM(BB12:BB20)*15=0,"",SUM(BB12:BB20)*15)</f>
        <v>360</v>
      </c>
      <c r="BD21" s="250">
        <f>IF(SUM(BD12:BD20)=0,"",SUM(BD12:BD20))</f>
        <v>30</v>
      </c>
      <c r="BE21" s="345">
        <f>IF(SUM(AZ12:AZ20)+SUM(BB12:BB20)=0,"",SUM(AZ12:AZ20)+SUM(BB12:BB20))</f>
        <v>35</v>
      </c>
      <c r="BF21" s="428"/>
      <c r="BG21" s="24"/>
    </row>
    <row r="22" spans="1:59" s="289" customFormat="1" ht="16.149999999999999" hidden="1" customHeight="1" x14ac:dyDescent="0.2">
      <c r="A22" s="287" t="s">
        <v>50</v>
      </c>
      <c r="B22" s="288"/>
      <c r="C22" s="368" t="s">
        <v>51</v>
      </c>
      <c r="D22" s="713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585"/>
      <c r="BA22" s="580"/>
      <c r="BB22" s="580"/>
      <c r="BC22" s="580"/>
      <c r="BD22" s="580"/>
      <c r="BE22" s="581"/>
      <c r="BF22" s="425"/>
      <c r="BG22" s="3"/>
    </row>
    <row r="23" spans="1:59" s="40" customFormat="1" ht="16.149999999999999" hidden="1" customHeight="1" x14ac:dyDescent="0.2">
      <c r="A23" s="28" t="s">
        <v>52</v>
      </c>
      <c r="B23" s="29" t="s">
        <v>29</v>
      </c>
      <c r="C23" s="30" t="s">
        <v>53</v>
      </c>
      <c r="D23" s="31">
        <v>2</v>
      </c>
      <c r="E23" s="32">
        <f t="shared" ref="E23:E37" si="22">IF(D23*15=0,"",D23*15)</f>
        <v>30</v>
      </c>
      <c r="F23" s="33"/>
      <c r="G23" s="32" t="str">
        <f t="shared" ref="G23:G37" si="23">IF(F23*15=0,"",F23*15)</f>
        <v/>
      </c>
      <c r="H23" s="33">
        <v>2</v>
      </c>
      <c r="I23" s="34" t="s">
        <v>36</v>
      </c>
      <c r="J23" s="35"/>
      <c r="K23" s="32" t="str">
        <f t="shared" ref="K23:K37" si="24">IF(J23*15=0,"",J23*15)</f>
        <v/>
      </c>
      <c r="L23" s="33"/>
      <c r="M23" s="32" t="str">
        <f t="shared" ref="M23:M37" si="25">IF(L23*15=0,"",L23*15)</f>
        <v/>
      </c>
      <c r="N23" s="33"/>
      <c r="O23" s="34"/>
      <c r="P23" s="35"/>
      <c r="Q23" s="32" t="str">
        <f t="shared" ref="Q23:Q37" si="26">IF(P23*15=0,"",P23*15)</f>
        <v/>
      </c>
      <c r="R23" s="33"/>
      <c r="S23" s="32" t="str">
        <f t="shared" ref="S23:S37" si="27">IF(R23*15=0,"",R23*15)</f>
        <v/>
      </c>
      <c r="T23" s="33"/>
      <c r="U23" s="34"/>
      <c r="V23" s="35"/>
      <c r="W23" s="32" t="str">
        <f t="shared" ref="W23:W37" si="28">IF(V23*15=0,"",V23*15)</f>
        <v/>
      </c>
      <c r="X23" s="33"/>
      <c r="Y23" s="32" t="str">
        <f t="shared" ref="Y23:Y37" si="29">IF(X23*15=0,"",X23*15)</f>
        <v/>
      </c>
      <c r="Z23" s="33"/>
      <c r="AA23" s="34"/>
      <c r="AB23" s="35"/>
      <c r="AC23" s="32" t="str">
        <f t="shared" ref="AC23:AC37" si="30">IF(AB23*15=0,"",AB23*15)</f>
        <v/>
      </c>
      <c r="AD23" s="33"/>
      <c r="AE23" s="32" t="str">
        <f t="shared" ref="AE23:AE37" si="31">IF(AD23*15=0,"",AD23*15)</f>
        <v/>
      </c>
      <c r="AF23" s="33"/>
      <c r="AG23" s="36"/>
      <c r="AH23" s="35"/>
      <c r="AI23" s="32" t="str">
        <f t="shared" ref="AI23:AI37" si="32">IF(AH23*15=0,"",AH23*15)</f>
        <v/>
      </c>
      <c r="AJ23" s="33"/>
      <c r="AK23" s="32" t="str">
        <f t="shared" ref="AK23:AK37" si="33">IF(AJ23*15=0,"",AJ23*15)</f>
        <v/>
      </c>
      <c r="AL23" s="33"/>
      <c r="AM23" s="36"/>
      <c r="AN23" s="35"/>
      <c r="AO23" s="32" t="str">
        <f t="shared" ref="AO23:AO37" si="34">IF(AN23*15=0,"",AN23*15)</f>
        <v/>
      </c>
      <c r="AP23" s="33"/>
      <c r="AQ23" s="32" t="str">
        <f t="shared" ref="AQ23:AQ37" si="35">IF(AP23*15=0,"",AP23*15)</f>
        <v/>
      </c>
      <c r="AR23" s="33"/>
      <c r="AS23" s="36"/>
      <c r="AT23" s="35"/>
      <c r="AU23" s="32" t="str">
        <f t="shared" ref="AU23:AU37" si="36">IF(AT23*15=0,"",AT23*15)</f>
        <v/>
      </c>
      <c r="AV23" s="33"/>
      <c r="AW23" s="32" t="str">
        <f t="shared" ref="AW23:AW37" si="37">IF(AV23*15=0,"",AV23*15)</f>
        <v/>
      </c>
      <c r="AX23" s="33"/>
      <c r="AY23" s="36"/>
      <c r="AZ23" s="37">
        <f t="shared" ref="AZ23:AZ37" si="38">IF(D23+J23+P23+V23+AB23+AH23+AN23+AT23=0,"",D23+J23+P23+V23+AB23+AH23+AN23+AT23)</f>
        <v>2</v>
      </c>
      <c r="BA23" s="32">
        <f t="shared" ref="BA23:BA37" si="39">IF((D23+J23+P23+V23+AB23+AH23+AN23+AT23)*15=0,"",(D23+J23+P23+V23+AB23+AH23+AN23+AT23)*15)</f>
        <v>30</v>
      </c>
      <c r="BB23" s="38" t="str">
        <f t="shared" ref="BB23:BB37" si="40">IF(F23+L23+R23+X23+AD23+AJ23+AP23+AV23=0,"",F23+L23+R23+X23+AD23+AJ23+AP23+AV23)</f>
        <v/>
      </c>
      <c r="BC23" s="32" t="str">
        <f t="shared" ref="BC23:BC37" si="41">IF((F23+L23+R23+X23+AD23+AJ23+AP23+AV23)*15=0,"",(F23+L23+R23+X23+AD23+AJ23+AP23+AV23)*15)</f>
        <v/>
      </c>
      <c r="BD23" s="38">
        <f t="shared" ref="BD23:BD37" si="42">IF(H23+N23+T23+Z23+AF23+AL23+AR23+AX23=0,"",H23+N23+T23+Z23+AF23+AL23+AR23+AX23)</f>
        <v>2</v>
      </c>
      <c r="BE23" s="39">
        <f t="shared" ref="BE23:BE37" si="43">IF((D23+J23+P23+V23+AB23+F23+L23+R23+X23+AD23+AH23+AN23+AT23+AF23+AP23+AV23)=0,"",(D23+J23+P23+V23+AB23+F23+L23+R23+X23+AD23+AH23+AN23+AT23+AJ23+AP23+AV23))</f>
        <v>2</v>
      </c>
      <c r="BF23" s="429" t="s">
        <v>54</v>
      </c>
      <c r="BG23" s="278" t="s">
        <v>55</v>
      </c>
    </row>
    <row r="24" spans="1:59" s="40" customFormat="1" ht="15.6" hidden="1" customHeight="1" x14ac:dyDescent="0.2">
      <c r="A24" s="41" t="s">
        <v>56</v>
      </c>
      <c r="B24" s="29" t="s">
        <v>29</v>
      </c>
      <c r="C24" s="42" t="s">
        <v>57</v>
      </c>
      <c r="D24" s="31">
        <v>3</v>
      </c>
      <c r="E24" s="32">
        <f t="shared" si="22"/>
        <v>45</v>
      </c>
      <c r="F24" s="33"/>
      <c r="G24" s="32" t="str">
        <f t="shared" si="23"/>
        <v/>
      </c>
      <c r="H24" s="33">
        <v>2</v>
      </c>
      <c r="I24" s="34" t="s">
        <v>29</v>
      </c>
      <c r="J24" s="35"/>
      <c r="K24" s="32" t="str">
        <f t="shared" si="24"/>
        <v/>
      </c>
      <c r="L24" s="33"/>
      <c r="M24" s="32" t="str">
        <f t="shared" si="25"/>
        <v/>
      </c>
      <c r="N24" s="33"/>
      <c r="O24" s="34"/>
      <c r="P24" s="35"/>
      <c r="Q24" s="32" t="str">
        <f t="shared" si="26"/>
        <v/>
      </c>
      <c r="R24" s="33"/>
      <c r="S24" s="32" t="str">
        <f t="shared" si="27"/>
        <v/>
      </c>
      <c r="T24" s="33"/>
      <c r="U24" s="34"/>
      <c r="V24" s="35"/>
      <c r="W24" s="32" t="str">
        <f t="shared" si="28"/>
        <v/>
      </c>
      <c r="X24" s="33"/>
      <c r="Y24" s="32" t="str">
        <f t="shared" si="29"/>
        <v/>
      </c>
      <c r="Z24" s="33"/>
      <c r="AA24" s="34"/>
      <c r="AB24" s="35"/>
      <c r="AC24" s="32" t="str">
        <f t="shared" si="30"/>
        <v/>
      </c>
      <c r="AD24" s="33"/>
      <c r="AE24" s="32" t="str">
        <f t="shared" si="31"/>
        <v/>
      </c>
      <c r="AF24" s="33"/>
      <c r="AG24" s="36"/>
      <c r="AH24" s="35"/>
      <c r="AI24" s="32" t="str">
        <f t="shared" si="32"/>
        <v/>
      </c>
      <c r="AJ24" s="33"/>
      <c r="AK24" s="32" t="str">
        <f t="shared" si="33"/>
        <v/>
      </c>
      <c r="AL24" s="33"/>
      <c r="AM24" s="36"/>
      <c r="AN24" s="35"/>
      <c r="AO24" s="32" t="str">
        <f t="shared" si="34"/>
        <v/>
      </c>
      <c r="AP24" s="33"/>
      <c r="AQ24" s="32" t="str">
        <f t="shared" si="35"/>
        <v/>
      </c>
      <c r="AR24" s="33"/>
      <c r="AS24" s="36"/>
      <c r="AT24" s="35"/>
      <c r="AU24" s="32" t="str">
        <f t="shared" si="36"/>
        <v/>
      </c>
      <c r="AV24" s="33"/>
      <c r="AW24" s="32" t="str">
        <f t="shared" si="37"/>
        <v/>
      </c>
      <c r="AX24" s="33"/>
      <c r="AY24" s="36"/>
      <c r="AZ24" s="37">
        <f t="shared" si="38"/>
        <v>3</v>
      </c>
      <c r="BA24" s="32">
        <f t="shared" si="39"/>
        <v>45</v>
      </c>
      <c r="BB24" s="38" t="str">
        <f t="shared" si="40"/>
        <v/>
      </c>
      <c r="BC24" s="32" t="str">
        <f t="shared" si="41"/>
        <v/>
      </c>
      <c r="BD24" s="38">
        <f t="shared" si="42"/>
        <v>2</v>
      </c>
      <c r="BE24" s="39">
        <f t="shared" si="43"/>
        <v>3</v>
      </c>
      <c r="BF24" s="429" t="s">
        <v>58</v>
      </c>
      <c r="BG24" s="278" t="s">
        <v>59</v>
      </c>
    </row>
    <row r="25" spans="1:59" s="40" customFormat="1" ht="16.149999999999999" hidden="1" customHeight="1" x14ac:dyDescent="0.2">
      <c r="A25" s="41" t="s">
        <v>60</v>
      </c>
      <c r="B25" s="29" t="s">
        <v>29</v>
      </c>
      <c r="C25" s="42" t="s">
        <v>61</v>
      </c>
      <c r="D25" s="31">
        <v>2</v>
      </c>
      <c r="E25" s="32">
        <f t="shared" si="22"/>
        <v>30</v>
      </c>
      <c r="F25" s="33"/>
      <c r="G25" s="32" t="str">
        <f t="shared" si="23"/>
        <v/>
      </c>
      <c r="H25" s="33">
        <v>2</v>
      </c>
      <c r="I25" s="34" t="s">
        <v>29</v>
      </c>
      <c r="J25" s="35"/>
      <c r="K25" s="32" t="str">
        <f t="shared" si="24"/>
        <v/>
      </c>
      <c r="L25" s="33"/>
      <c r="M25" s="32" t="str">
        <f t="shared" si="25"/>
        <v/>
      </c>
      <c r="N25" s="33"/>
      <c r="O25" s="34"/>
      <c r="P25" s="35"/>
      <c r="Q25" s="32" t="str">
        <f t="shared" si="26"/>
        <v/>
      </c>
      <c r="R25" s="33"/>
      <c r="S25" s="32" t="str">
        <f t="shared" si="27"/>
        <v/>
      </c>
      <c r="T25" s="33"/>
      <c r="U25" s="34"/>
      <c r="V25" s="35"/>
      <c r="W25" s="32" t="str">
        <f t="shared" si="28"/>
        <v/>
      </c>
      <c r="X25" s="33"/>
      <c r="Y25" s="32" t="str">
        <f t="shared" si="29"/>
        <v/>
      </c>
      <c r="Z25" s="33"/>
      <c r="AA25" s="34"/>
      <c r="AB25" s="35"/>
      <c r="AC25" s="32" t="str">
        <f t="shared" si="30"/>
        <v/>
      </c>
      <c r="AD25" s="33"/>
      <c r="AE25" s="32" t="str">
        <f t="shared" si="31"/>
        <v/>
      </c>
      <c r="AF25" s="33"/>
      <c r="AG25" s="36"/>
      <c r="AH25" s="35"/>
      <c r="AI25" s="32" t="str">
        <f t="shared" si="32"/>
        <v/>
      </c>
      <c r="AJ25" s="33"/>
      <c r="AK25" s="32" t="str">
        <f t="shared" si="33"/>
        <v/>
      </c>
      <c r="AL25" s="33"/>
      <c r="AM25" s="36"/>
      <c r="AN25" s="35"/>
      <c r="AO25" s="32" t="str">
        <f t="shared" si="34"/>
        <v/>
      </c>
      <c r="AP25" s="33"/>
      <c r="AQ25" s="32" t="str">
        <f t="shared" si="35"/>
        <v/>
      </c>
      <c r="AR25" s="33"/>
      <c r="AS25" s="36"/>
      <c r="AT25" s="35"/>
      <c r="AU25" s="32" t="str">
        <f t="shared" si="36"/>
        <v/>
      </c>
      <c r="AV25" s="33"/>
      <c r="AW25" s="32" t="str">
        <f t="shared" si="37"/>
        <v/>
      </c>
      <c r="AX25" s="33"/>
      <c r="AY25" s="36"/>
      <c r="AZ25" s="37">
        <f t="shared" si="38"/>
        <v>2</v>
      </c>
      <c r="BA25" s="32">
        <f t="shared" si="39"/>
        <v>30</v>
      </c>
      <c r="BB25" s="38" t="str">
        <f t="shared" si="40"/>
        <v/>
      </c>
      <c r="BC25" s="32" t="str">
        <f>IF((F25+L25+R25+X25+AD25+AJ25+AP25+AV25)*15=0,"",(F25+L25+R25+X25+AD25+AJ25+AP25+AV25)*15)</f>
        <v/>
      </c>
      <c r="BD25" s="38">
        <f t="shared" si="42"/>
        <v>2</v>
      </c>
      <c r="BE25" s="39">
        <f t="shared" si="43"/>
        <v>2</v>
      </c>
      <c r="BF25" s="429" t="s">
        <v>62</v>
      </c>
      <c r="BG25" s="278" t="s">
        <v>63</v>
      </c>
    </row>
    <row r="26" spans="1:59" s="40" customFormat="1" ht="16.149999999999999" hidden="1" customHeight="1" x14ac:dyDescent="0.2">
      <c r="A26" s="41" t="s">
        <v>64</v>
      </c>
      <c r="B26" s="29" t="s">
        <v>29</v>
      </c>
      <c r="C26" s="30" t="s">
        <v>65</v>
      </c>
      <c r="D26" s="31"/>
      <c r="E26" s="32" t="str">
        <f t="shared" si="22"/>
        <v/>
      </c>
      <c r="F26" s="33"/>
      <c r="G26" s="32" t="str">
        <f t="shared" si="23"/>
        <v/>
      </c>
      <c r="H26" s="33"/>
      <c r="I26" s="34"/>
      <c r="J26" s="35">
        <v>2</v>
      </c>
      <c r="K26" s="32">
        <f t="shared" si="24"/>
        <v>30</v>
      </c>
      <c r="L26" s="33"/>
      <c r="M26" s="32" t="str">
        <f t="shared" si="25"/>
        <v/>
      </c>
      <c r="N26" s="33">
        <v>2</v>
      </c>
      <c r="O26" s="34" t="s">
        <v>29</v>
      </c>
      <c r="P26" s="35"/>
      <c r="Q26" s="32" t="str">
        <f t="shared" si="26"/>
        <v/>
      </c>
      <c r="R26" s="33"/>
      <c r="S26" s="32" t="str">
        <f t="shared" si="27"/>
        <v/>
      </c>
      <c r="T26" s="33"/>
      <c r="U26" s="34"/>
      <c r="V26" s="35"/>
      <c r="W26" s="32" t="str">
        <f t="shared" si="28"/>
        <v/>
      </c>
      <c r="X26" s="33"/>
      <c r="Y26" s="32" t="str">
        <f t="shared" si="29"/>
        <v/>
      </c>
      <c r="Z26" s="33"/>
      <c r="AA26" s="34"/>
      <c r="AB26" s="35"/>
      <c r="AC26" s="32" t="str">
        <f t="shared" si="30"/>
        <v/>
      </c>
      <c r="AD26" s="33"/>
      <c r="AE26" s="32" t="str">
        <f t="shared" si="31"/>
        <v/>
      </c>
      <c r="AF26" s="33"/>
      <c r="AG26" s="36"/>
      <c r="AH26" s="35"/>
      <c r="AI26" s="32" t="str">
        <f t="shared" si="32"/>
        <v/>
      </c>
      <c r="AJ26" s="33"/>
      <c r="AK26" s="32" t="str">
        <f t="shared" si="33"/>
        <v/>
      </c>
      <c r="AL26" s="33"/>
      <c r="AM26" s="36"/>
      <c r="AN26" s="35"/>
      <c r="AO26" s="32" t="str">
        <f t="shared" si="34"/>
        <v/>
      </c>
      <c r="AP26" s="33"/>
      <c r="AQ26" s="32" t="str">
        <f t="shared" si="35"/>
        <v/>
      </c>
      <c r="AR26" s="33"/>
      <c r="AS26" s="36"/>
      <c r="AT26" s="35"/>
      <c r="AU26" s="32" t="str">
        <f t="shared" si="36"/>
        <v/>
      </c>
      <c r="AV26" s="33"/>
      <c r="AW26" s="32" t="str">
        <f t="shared" si="37"/>
        <v/>
      </c>
      <c r="AX26" s="33"/>
      <c r="AY26" s="36"/>
      <c r="AZ26" s="37">
        <f t="shared" si="38"/>
        <v>2</v>
      </c>
      <c r="BA26" s="32">
        <f t="shared" si="39"/>
        <v>30</v>
      </c>
      <c r="BB26" s="38" t="str">
        <f t="shared" si="40"/>
        <v/>
      </c>
      <c r="BC26" s="32" t="str">
        <f t="shared" si="41"/>
        <v/>
      </c>
      <c r="BD26" s="38">
        <f t="shared" si="42"/>
        <v>2</v>
      </c>
      <c r="BE26" s="39">
        <f t="shared" si="43"/>
        <v>2</v>
      </c>
      <c r="BF26" s="429" t="s">
        <v>66</v>
      </c>
      <c r="BG26" s="278" t="s">
        <v>67</v>
      </c>
    </row>
    <row r="27" spans="1:59" s="40" customFormat="1" ht="16.149999999999999" hidden="1" customHeight="1" x14ac:dyDescent="0.2">
      <c r="A27" s="41" t="s">
        <v>68</v>
      </c>
      <c r="B27" s="29" t="s">
        <v>29</v>
      </c>
      <c r="C27" s="30" t="s">
        <v>69</v>
      </c>
      <c r="D27" s="31"/>
      <c r="E27" s="32" t="str">
        <f t="shared" si="22"/>
        <v/>
      </c>
      <c r="F27" s="33"/>
      <c r="G27" s="32" t="str">
        <f t="shared" si="23"/>
        <v/>
      </c>
      <c r="H27" s="33"/>
      <c r="I27" s="34"/>
      <c r="J27" s="35">
        <v>2</v>
      </c>
      <c r="K27" s="32">
        <f t="shared" si="24"/>
        <v>30</v>
      </c>
      <c r="L27" s="33"/>
      <c r="M27" s="32" t="str">
        <f t="shared" si="25"/>
        <v/>
      </c>
      <c r="N27" s="33">
        <v>2</v>
      </c>
      <c r="O27" s="34" t="s">
        <v>29</v>
      </c>
      <c r="P27" s="35"/>
      <c r="Q27" s="32" t="str">
        <f t="shared" si="26"/>
        <v/>
      </c>
      <c r="R27" s="33"/>
      <c r="S27" s="32" t="str">
        <f t="shared" si="27"/>
        <v/>
      </c>
      <c r="T27" s="33"/>
      <c r="U27" s="34"/>
      <c r="V27" s="35"/>
      <c r="W27" s="32" t="str">
        <f t="shared" si="28"/>
        <v/>
      </c>
      <c r="X27" s="33"/>
      <c r="Y27" s="32" t="str">
        <f t="shared" si="29"/>
        <v/>
      </c>
      <c r="Z27" s="33"/>
      <c r="AA27" s="34"/>
      <c r="AB27" s="35"/>
      <c r="AC27" s="32" t="str">
        <f t="shared" si="30"/>
        <v/>
      </c>
      <c r="AD27" s="33"/>
      <c r="AE27" s="32" t="str">
        <f t="shared" si="31"/>
        <v/>
      </c>
      <c r="AF27" s="33"/>
      <c r="AG27" s="36"/>
      <c r="AH27" s="35"/>
      <c r="AI27" s="32" t="str">
        <f t="shared" si="32"/>
        <v/>
      </c>
      <c r="AJ27" s="33"/>
      <c r="AK27" s="32" t="str">
        <f t="shared" si="33"/>
        <v/>
      </c>
      <c r="AL27" s="33"/>
      <c r="AM27" s="36"/>
      <c r="AN27" s="35"/>
      <c r="AO27" s="32" t="str">
        <f t="shared" si="34"/>
        <v/>
      </c>
      <c r="AP27" s="33"/>
      <c r="AQ27" s="32" t="str">
        <f t="shared" si="35"/>
        <v/>
      </c>
      <c r="AR27" s="33"/>
      <c r="AS27" s="36"/>
      <c r="AT27" s="35"/>
      <c r="AU27" s="32" t="str">
        <f t="shared" si="36"/>
        <v/>
      </c>
      <c r="AV27" s="33"/>
      <c r="AW27" s="32" t="str">
        <f t="shared" si="37"/>
        <v/>
      </c>
      <c r="AX27" s="33"/>
      <c r="AY27" s="36"/>
      <c r="AZ27" s="37">
        <f t="shared" si="38"/>
        <v>2</v>
      </c>
      <c r="BA27" s="32">
        <f t="shared" si="39"/>
        <v>30</v>
      </c>
      <c r="BB27" s="38" t="str">
        <f t="shared" si="40"/>
        <v/>
      </c>
      <c r="BC27" s="32" t="str">
        <f t="shared" si="41"/>
        <v/>
      </c>
      <c r="BD27" s="38">
        <f t="shared" si="42"/>
        <v>2</v>
      </c>
      <c r="BE27" s="39">
        <f t="shared" si="43"/>
        <v>2</v>
      </c>
      <c r="BF27" s="429" t="s">
        <v>70</v>
      </c>
      <c r="BG27" s="290" t="s">
        <v>71</v>
      </c>
    </row>
    <row r="28" spans="1:59" s="40" customFormat="1" ht="16.149999999999999" hidden="1" customHeight="1" x14ac:dyDescent="0.2">
      <c r="A28" s="41" t="s">
        <v>72</v>
      </c>
      <c r="B28" s="29" t="s">
        <v>29</v>
      </c>
      <c r="C28" s="30" t="s">
        <v>73</v>
      </c>
      <c r="D28" s="31"/>
      <c r="E28" s="32" t="str">
        <f t="shared" si="22"/>
        <v/>
      </c>
      <c r="F28" s="33"/>
      <c r="G28" s="32" t="str">
        <f t="shared" si="23"/>
        <v/>
      </c>
      <c r="H28" s="33"/>
      <c r="I28" s="34"/>
      <c r="J28" s="35">
        <v>3</v>
      </c>
      <c r="K28" s="32">
        <f t="shared" si="24"/>
        <v>45</v>
      </c>
      <c r="L28" s="33"/>
      <c r="M28" s="32" t="str">
        <f t="shared" si="25"/>
        <v/>
      </c>
      <c r="N28" s="33">
        <v>2</v>
      </c>
      <c r="O28" s="34" t="s">
        <v>29</v>
      </c>
      <c r="P28" s="35"/>
      <c r="Q28" s="32" t="str">
        <f t="shared" si="26"/>
        <v/>
      </c>
      <c r="R28" s="33"/>
      <c r="S28" s="32" t="str">
        <f t="shared" si="27"/>
        <v/>
      </c>
      <c r="T28" s="33"/>
      <c r="U28" s="34"/>
      <c r="V28" s="35"/>
      <c r="W28" s="32" t="str">
        <f t="shared" si="28"/>
        <v/>
      </c>
      <c r="X28" s="33"/>
      <c r="Y28" s="32" t="str">
        <f t="shared" si="29"/>
        <v/>
      </c>
      <c r="Z28" s="33"/>
      <c r="AA28" s="34"/>
      <c r="AB28" s="35"/>
      <c r="AC28" s="32" t="str">
        <f t="shared" si="30"/>
        <v/>
      </c>
      <c r="AD28" s="33"/>
      <c r="AE28" s="32" t="str">
        <f t="shared" si="31"/>
        <v/>
      </c>
      <c r="AF28" s="33"/>
      <c r="AG28" s="36"/>
      <c r="AH28" s="35"/>
      <c r="AI28" s="32" t="str">
        <f t="shared" si="32"/>
        <v/>
      </c>
      <c r="AJ28" s="33"/>
      <c r="AK28" s="32" t="str">
        <f t="shared" si="33"/>
        <v/>
      </c>
      <c r="AL28" s="33"/>
      <c r="AM28" s="36"/>
      <c r="AN28" s="35"/>
      <c r="AO28" s="32" t="str">
        <f t="shared" si="34"/>
        <v/>
      </c>
      <c r="AP28" s="33"/>
      <c r="AQ28" s="32" t="str">
        <f t="shared" si="35"/>
        <v/>
      </c>
      <c r="AR28" s="33"/>
      <c r="AS28" s="36"/>
      <c r="AT28" s="35"/>
      <c r="AU28" s="32" t="str">
        <f t="shared" si="36"/>
        <v/>
      </c>
      <c r="AV28" s="33"/>
      <c r="AW28" s="32" t="str">
        <f t="shared" si="37"/>
        <v/>
      </c>
      <c r="AX28" s="33"/>
      <c r="AY28" s="36"/>
      <c r="AZ28" s="37">
        <f t="shared" si="38"/>
        <v>3</v>
      </c>
      <c r="BA28" s="32">
        <f t="shared" si="39"/>
        <v>45</v>
      </c>
      <c r="BB28" s="38" t="str">
        <f t="shared" si="40"/>
        <v/>
      </c>
      <c r="BC28" s="32" t="str">
        <f t="shared" si="41"/>
        <v/>
      </c>
      <c r="BD28" s="38">
        <f t="shared" si="42"/>
        <v>2</v>
      </c>
      <c r="BE28" s="39">
        <f t="shared" si="43"/>
        <v>3</v>
      </c>
      <c r="BF28" s="429" t="s">
        <v>74</v>
      </c>
      <c r="BG28" s="278" t="s">
        <v>75</v>
      </c>
    </row>
    <row r="29" spans="1:59" s="40" customFormat="1" ht="16.149999999999999" hidden="1" customHeight="1" x14ac:dyDescent="0.2">
      <c r="A29" s="41" t="s">
        <v>76</v>
      </c>
      <c r="B29" s="29" t="s">
        <v>29</v>
      </c>
      <c r="C29" s="30" t="s">
        <v>77</v>
      </c>
      <c r="D29" s="31"/>
      <c r="E29" s="32" t="str">
        <f t="shared" si="22"/>
        <v/>
      </c>
      <c r="F29" s="33"/>
      <c r="G29" s="32" t="str">
        <f t="shared" si="23"/>
        <v/>
      </c>
      <c r="H29" s="33"/>
      <c r="I29" s="34"/>
      <c r="J29" s="35">
        <v>2</v>
      </c>
      <c r="K29" s="32">
        <f t="shared" si="24"/>
        <v>30</v>
      </c>
      <c r="L29" s="33"/>
      <c r="M29" s="32" t="str">
        <f t="shared" si="25"/>
        <v/>
      </c>
      <c r="N29" s="33">
        <v>2</v>
      </c>
      <c r="O29" s="34" t="s">
        <v>29</v>
      </c>
      <c r="P29" s="35"/>
      <c r="Q29" s="32" t="str">
        <f t="shared" si="26"/>
        <v/>
      </c>
      <c r="R29" s="33"/>
      <c r="S29" s="32" t="str">
        <f t="shared" si="27"/>
        <v/>
      </c>
      <c r="T29" s="33"/>
      <c r="U29" s="34"/>
      <c r="V29" s="35"/>
      <c r="W29" s="32" t="str">
        <f t="shared" si="28"/>
        <v/>
      </c>
      <c r="X29" s="33"/>
      <c r="Y29" s="32" t="str">
        <f t="shared" si="29"/>
        <v/>
      </c>
      <c r="Z29" s="33"/>
      <c r="AA29" s="34"/>
      <c r="AB29" s="35"/>
      <c r="AC29" s="32" t="str">
        <f t="shared" si="30"/>
        <v/>
      </c>
      <c r="AD29" s="33"/>
      <c r="AE29" s="32" t="str">
        <f t="shared" si="31"/>
        <v/>
      </c>
      <c r="AF29" s="33"/>
      <c r="AG29" s="36"/>
      <c r="AH29" s="35"/>
      <c r="AI29" s="32" t="str">
        <f t="shared" si="32"/>
        <v/>
      </c>
      <c r="AJ29" s="33"/>
      <c r="AK29" s="32" t="str">
        <f t="shared" si="33"/>
        <v/>
      </c>
      <c r="AL29" s="33"/>
      <c r="AM29" s="36"/>
      <c r="AN29" s="35"/>
      <c r="AO29" s="32" t="str">
        <f t="shared" si="34"/>
        <v/>
      </c>
      <c r="AP29" s="33"/>
      <c r="AQ29" s="32" t="str">
        <f t="shared" si="35"/>
        <v/>
      </c>
      <c r="AR29" s="33"/>
      <c r="AS29" s="36"/>
      <c r="AT29" s="35"/>
      <c r="AU29" s="32" t="str">
        <f t="shared" si="36"/>
        <v/>
      </c>
      <c r="AV29" s="33"/>
      <c r="AW29" s="32" t="str">
        <f t="shared" si="37"/>
        <v/>
      </c>
      <c r="AX29" s="33"/>
      <c r="AY29" s="36"/>
      <c r="AZ29" s="37">
        <f t="shared" si="38"/>
        <v>2</v>
      </c>
      <c r="BA29" s="32">
        <f t="shared" si="39"/>
        <v>30</v>
      </c>
      <c r="BB29" s="38" t="str">
        <f t="shared" si="40"/>
        <v/>
      </c>
      <c r="BC29" s="32" t="str">
        <f t="shared" si="41"/>
        <v/>
      </c>
      <c r="BD29" s="38">
        <f t="shared" si="42"/>
        <v>2</v>
      </c>
      <c r="BE29" s="39">
        <f t="shared" si="43"/>
        <v>2</v>
      </c>
      <c r="BF29" s="429" t="s">
        <v>78</v>
      </c>
      <c r="BG29" s="278" t="s">
        <v>79</v>
      </c>
    </row>
    <row r="30" spans="1:59" s="40" customFormat="1" ht="16.149999999999999" hidden="1" customHeight="1" x14ac:dyDescent="0.2">
      <c r="A30" s="41" t="s">
        <v>80</v>
      </c>
      <c r="B30" s="29" t="s">
        <v>29</v>
      </c>
      <c r="C30" s="30" t="s">
        <v>81</v>
      </c>
      <c r="D30" s="31"/>
      <c r="E30" s="32" t="str">
        <f>IF(D30*15=0,"",D30*15)</f>
        <v/>
      </c>
      <c r="F30" s="33"/>
      <c r="G30" s="32" t="str">
        <f>IF(F30*15=0,"",F30*15)</f>
        <v/>
      </c>
      <c r="H30" s="33"/>
      <c r="I30" s="34"/>
      <c r="J30" s="35">
        <v>1</v>
      </c>
      <c r="K30" s="32">
        <f>IF(J30*15=0,"",J30*15)</f>
        <v>15</v>
      </c>
      <c r="L30" s="33"/>
      <c r="M30" s="32" t="str">
        <f>IF(L30*15=0,"",L30*15)</f>
        <v/>
      </c>
      <c r="N30" s="33">
        <v>2</v>
      </c>
      <c r="O30" s="34" t="s">
        <v>36</v>
      </c>
      <c r="P30" s="35"/>
      <c r="Q30" s="32" t="str">
        <f>IF(P30*15=0,"",P30*15)</f>
        <v/>
      </c>
      <c r="R30" s="33"/>
      <c r="S30" s="32" t="str">
        <f>IF(R30*15=0,"",R30*15)</f>
        <v/>
      </c>
      <c r="T30" s="33"/>
      <c r="U30" s="34"/>
      <c r="V30" s="35"/>
      <c r="W30" s="32" t="str">
        <f>IF(V30*15=0,"",V30*15)</f>
        <v/>
      </c>
      <c r="X30" s="33"/>
      <c r="Y30" s="32" t="str">
        <f>IF(X30*15=0,"",X30*15)</f>
        <v/>
      </c>
      <c r="Z30" s="33"/>
      <c r="AA30" s="34"/>
      <c r="AB30" s="35"/>
      <c r="AC30" s="32" t="str">
        <f>IF(AB30*15=0,"",AB30*15)</f>
        <v/>
      </c>
      <c r="AD30" s="33"/>
      <c r="AE30" s="32" t="str">
        <f>IF(AD30*15=0,"",AD30*15)</f>
        <v/>
      </c>
      <c r="AF30" s="33"/>
      <c r="AG30" s="36"/>
      <c r="AH30" s="35"/>
      <c r="AI30" s="32" t="str">
        <f>IF(AH30*15=0,"",AH30*15)</f>
        <v/>
      </c>
      <c r="AJ30" s="33"/>
      <c r="AK30" s="32" t="str">
        <f>IF(AJ30*15=0,"",AJ30*15)</f>
        <v/>
      </c>
      <c r="AL30" s="33"/>
      <c r="AM30" s="36"/>
      <c r="AN30" s="35"/>
      <c r="AO30" s="32" t="str">
        <f>IF(AN30*15=0,"",AN30*15)</f>
        <v/>
      </c>
      <c r="AP30" s="33"/>
      <c r="AQ30" s="32" t="str">
        <f>IF(AP30*15=0,"",AP30*15)</f>
        <v/>
      </c>
      <c r="AR30" s="33"/>
      <c r="AS30" s="36"/>
      <c r="AT30" s="35"/>
      <c r="AU30" s="32" t="str">
        <f>IF(AT30*15=0,"",AT30*15)</f>
        <v/>
      </c>
      <c r="AV30" s="33"/>
      <c r="AW30" s="32" t="str">
        <f>IF(AV30*15=0,"",AV30*15)</f>
        <v/>
      </c>
      <c r="AX30" s="33"/>
      <c r="AY30" s="36"/>
      <c r="AZ30" s="37">
        <f>IF(D30+J30+P30+V30+AB30+AH30+AN30+AT30=0,"",D30+J30+P30+V30+AB30+AH30+AN30+AT30)</f>
        <v>1</v>
      </c>
      <c r="BA30" s="32">
        <f>IF((D30+J30+P30+V30+AB30+AH30+AN30+AT30)*15=0,"",(D30+J30+P30+V30+AB30+AH30+AN30+AT30)*15)</f>
        <v>15</v>
      </c>
      <c r="BB30" s="38" t="str">
        <f>IF(F30+L30+R30+X30+AD30+AJ30+AP30+AV30=0,"",F30+L30+R30+X30+AD30+AJ30+AP30+AV30)</f>
        <v/>
      </c>
      <c r="BC30" s="32" t="str">
        <f>IF((F30+L30+R30+X30+AD30+AJ30+AP30+AV30)*15=0,"",(F30+L30+R30+X30+AD30+AJ30+AP30+AV30)*15)</f>
        <v/>
      </c>
      <c r="BD30" s="38">
        <f>IF(H30+N30+T30+Z30+AF30+AL30+AR30+AX30=0,"",H30+N30+T30+Z30+AF30+AL30+AR30+AX30)</f>
        <v>2</v>
      </c>
      <c r="BE30" s="39">
        <f>IF((D30+J30+P30+V30+AB30+F30+L30+R30+X30+AD30+AH30+AN30+AT30+AF30+AP30+AV30)=0,"",(D30+J30+P30+V30+AB30+F30+L30+R30+X30+AD30+AH30+AN30+AT30+AJ30+AP30+AV30))</f>
        <v>1</v>
      </c>
      <c r="BF30" s="429" t="s">
        <v>82</v>
      </c>
      <c r="BG30" s="278" t="s">
        <v>83</v>
      </c>
    </row>
    <row r="31" spans="1:59" s="40" customFormat="1" ht="16.149999999999999" hidden="1" customHeight="1" x14ac:dyDescent="0.2">
      <c r="A31" s="41" t="s">
        <v>84</v>
      </c>
      <c r="B31" s="29" t="s">
        <v>29</v>
      </c>
      <c r="C31" s="30" t="s">
        <v>85</v>
      </c>
      <c r="D31" s="31"/>
      <c r="E31" s="32" t="str">
        <f>IF(D31*15=0,"",D31*15)</f>
        <v/>
      </c>
      <c r="F31" s="33"/>
      <c r="G31" s="32" t="str">
        <f>IF(F31*15=0,"",F31*15)</f>
        <v/>
      </c>
      <c r="H31" s="33"/>
      <c r="I31" s="34"/>
      <c r="J31" s="35">
        <v>2</v>
      </c>
      <c r="K31" s="32">
        <f>IF(J31*15=0,"",J31*15)</f>
        <v>30</v>
      </c>
      <c r="L31" s="33"/>
      <c r="M31" s="32" t="str">
        <f>IF(L31*15=0,"",L31*15)</f>
        <v/>
      </c>
      <c r="N31" s="33">
        <v>2</v>
      </c>
      <c r="O31" s="34" t="s">
        <v>29</v>
      </c>
      <c r="P31" s="35"/>
      <c r="Q31" s="32" t="str">
        <f>IF(P31*15=0,"",P31*15)</f>
        <v/>
      </c>
      <c r="R31" s="33"/>
      <c r="S31" s="32" t="str">
        <f>IF(R31*15=0,"",R31*15)</f>
        <v/>
      </c>
      <c r="T31" s="33"/>
      <c r="U31" s="34"/>
      <c r="V31" s="35"/>
      <c r="W31" s="32" t="str">
        <f>IF(V31*15=0,"",V31*15)</f>
        <v/>
      </c>
      <c r="X31" s="33"/>
      <c r="Y31" s="32" t="str">
        <f>IF(X31*15=0,"",X31*15)</f>
        <v/>
      </c>
      <c r="Z31" s="33"/>
      <c r="AA31" s="34"/>
      <c r="AB31" s="35"/>
      <c r="AC31" s="32" t="str">
        <f>IF(AB31*15=0,"",AB31*15)</f>
        <v/>
      </c>
      <c r="AD31" s="33"/>
      <c r="AE31" s="32" t="str">
        <f>IF(AD31*15=0,"",AD31*15)</f>
        <v/>
      </c>
      <c r="AF31" s="33"/>
      <c r="AG31" s="36"/>
      <c r="AH31" s="35"/>
      <c r="AI31" s="32" t="str">
        <f>IF(AH31*15=0,"",AH31*15)</f>
        <v/>
      </c>
      <c r="AJ31" s="33"/>
      <c r="AK31" s="32" t="str">
        <f>IF(AJ31*15=0,"",AJ31*15)</f>
        <v/>
      </c>
      <c r="AL31" s="33"/>
      <c r="AM31" s="36"/>
      <c r="AN31" s="35"/>
      <c r="AO31" s="32" t="str">
        <f>IF(AN31*15=0,"",AN31*15)</f>
        <v/>
      </c>
      <c r="AP31" s="33"/>
      <c r="AQ31" s="32" t="str">
        <f>IF(AP31*15=0,"",AP31*15)</f>
        <v/>
      </c>
      <c r="AR31" s="33"/>
      <c r="AS31" s="36"/>
      <c r="AT31" s="35"/>
      <c r="AU31" s="32" t="str">
        <f>IF(AT31*15=0,"",AT31*15)</f>
        <v/>
      </c>
      <c r="AV31" s="33"/>
      <c r="AW31" s="32" t="str">
        <f>IF(AV31*15=0,"",AV31*15)</f>
        <v/>
      </c>
      <c r="AX31" s="33"/>
      <c r="AY31" s="36"/>
      <c r="AZ31" s="37">
        <f>IF(D31+J31+P31+V31+AB31+AH31+AN31+AT31=0,"",D31+J31+P31+V31+AB31+AH31+AN31+AT31)</f>
        <v>2</v>
      </c>
      <c r="BA31" s="32">
        <f>IF((D31+J31+P31+V31+AB31+AH31+AN31+AT31)*15=0,"",(D31+J31+P31+V31+AB31+AH31+AN31+AT31)*15)</f>
        <v>30</v>
      </c>
      <c r="BB31" s="38" t="str">
        <f>IF(F31+L31+R31+X31+AD31+AJ31+AP31+AV31=0,"",F31+L31+R31+X31+AD31+AJ31+AP31+AV31)</f>
        <v/>
      </c>
      <c r="BC31" s="32" t="str">
        <f>IF((F31+L31+R31+X31+AD31+AJ31+AP31+AV31)*15=0,"",(F31+L31+R31+X31+AD31+AJ31+AP31+AV31)*15)</f>
        <v/>
      </c>
      <c r="BD31" s="38">
        <f>IF(H31+N31+T31+Z31+AF31+AL31+AR31+AX31=0,"",H31+N31+T31+Z31+AF31+AL31+AR31+AX31)</f>
        <v>2</v>
      </c>
      <c r="BE31" s="39">
        <f>IF((D31+J31+P31+V31+AB31+F31+L31+R31+X31+AD31+AH31+AN31+AT31+AF31+AP31+AV31)=0,"",(D31+J31+P31+V31+AB31+F31+L31+R31+X31+AD31+AH31+AN31+AT31+AJ31+AP31+AV31))</f>
        <v>2</v>
      </c>
      <c r="BF31" s="429" t="s">
        <v>62</v>
      </c>
      <c r="BG31" s="278" t="s">
        <v>63</v>
      </c>
    </row>
    <row r="32" spans="1:59" s="40" customFormat="1" ht="16.149999999999999" hidden="1" customHeight="1" x14ac:dyDescent="0.2">
      <c r="A32" s="622" t="s">
        <v>86</v>
      </c>
      <c r="B32" s="29" t="s">
        <v>29</v>
      </c>
      <c r="C32" s="604" t="s">
        <v>490</v>
      </c>
      <c r="D32" s="50"/>
      <c r="E32" s="51" t="str">
        <f t="shared" ref="E32" si="44">IF(D32*15=0,"",D32*15)</f>
        <v/>
      </c>
      <c r="F32" s="52"/>
      <c r="G32" s="51" t="str">
        <f t="shared" ref="G32" si="45">IF(F32*15=0,"",F32*15)</f>
        <v/>
      </c>
      <c r="H32" s="52"/>
      <c r="I32" s="53"/>
      <c r="J32" s="54"/>
      <c r="K32" s="51" t="str">
        <f t="shared" ref="K32" si="46">IF(J32*15=0,"",J32*15)</f>
        <v/>
      </c>
      <c r="L32" s="52"/>
      <c r="M32" s="51" t="str">
        <f t="shared" ref="M32" si="47">IF(L32*15=0,"",L32*15)</f>
        <v/>
      </c>
      <c r="N32" s="52"/>
      <c r="O32" s="53"/>
      <c r="P32" s="340">
        <v>2</v>
      </c>
      <c r="Q32" s="51">
        <f>IF(P32*15=0,"",P32*15)</f>
        <v>30</v>
      </c>
      <c r="R32" s="62"/>
      <c r="S32" s="32" t="str">
        <f>IF(R32*15=0,"",R32*15)</f>
        <v/>
      </c>
      <c r="T32" s="62">
        <v>2</v>
      </c>
      <c r="U32" s="64" t="s">
        <v>36</v>
      </c>
      <c r="V32" s="35"/>
      <c r="W32" s="32" t="str">
        <f t="shared" ref="W32" si="48">IF(V32*15=0,"",V32*15)</f>
        <v/>
      </c>
      <c r="X32" s="33"/>
      <c r="Y32" s="32" t="str">
        <f t="shared" ref="Y32" si="49">IF(X32*15=0,"",X32*15)</f>
        <v/>
      </c>
      <c r="Z32" s="33"/>
      <c r="AA32" s="34"/>
      <c r="AB32" s="35"/>
      <c r="AC32" s="32" t="str">
        <f t="shared" ref="AC32" si="50">IF(AB32*15=0,"",AB32*15)</f>
        <v/>
      </c>
      <c r="AD32" s="33"/>
      <c r="AE32" s="32" t="str">
        <f t="shared" ref="AE32" si="51">IF(AD32*15=0,"",AD32*15)</f>
        <v/>
      </c>
      <c r="AF32" s="33"/>
      <c r="AG32" s="36"/>
      <c r="AH32" s="35"/>
      <c r="AI32" s="32" t="str">
        <f t="shared" ref="AI32" si="52">IF(AH32*15=0,"",AH32*15)</f>
        <v/>
      </c>
      <c r="AJ32" s="33"/>
      <c r="AK32" s="32" t="str">
        <f t="shared" ref="AK32" si="53">IF(AJ32*15=0,"",AJ32*15)</f>
        <v/>
      </c>
      <c r="AL32" s="33"/>
      <c r="AM32" s="36"/>
      <c r="AN32" s="35"/>
      <c r="AO32" s="32" t="str">
        <f t="shared" ref="AO32" si="54">IF(AN32*15=0,"",AN32*15)</f>
        <v/>
      </c>
      <c r="AP32" s="33"/>
      <c r="AQ32" s="32" t="str">
        <f t="shared" ref="AQ32" si="55">IF(AP32*15=0,"",AP32*15)</f>
        <v/>
      </c>
      <c r="AR32" s="33"/>
      <c r="AS32" s="36"/>
      <c r="AT32" s="35"/>
      <c r="AU32" s="32" t="str">
        <f t="shared" ref="AU32" si="56">IF(AT32*15=0,"",AT32*15)</f>
        <v/>
      </c>
      <c r="AV32" s="33"/>
      <c r="AW32" s="32" t="str">
        <f t="shared" ref="AW32" si="57">IF(AV32*15=0,"",AV32*15)</f>
        <v/>
      </c>
      <c r="AX32" s="33"/>
      <c r="AY32" s="36"/>
      <c r="AZ32" s="37">
        <f t="shared" ref="AZ32" si="58">IF(D32+J32+P32+V32+AB32+AH32+AN32+AT32=0,"",D32+J32+P32+V32+AB32+AH32+AN32+AT32)</f>
        <v>2</v>
      </c>
      <c r="BA32" s="32">
        <f t="shared" ref="BA32" si="59">IF((D32+J32+P32+V32+AB32+AH32+AN32+AT32)*15=0,"",(D32+J32+P32+V32+AB32+AH32+AN32+AT32)*15)</f>
        <v>30</v>
      </c>
      <c r="BB32" s="38" t="str">
        <f t="shared" ref="BB32" si="60">IF(F32+L32+R32+X32+AD32+AJ32+AP32+AV32=0,"",F32+L32+R32+X32+AD32+AJ32+AP32+AV32)</f>
        <v/>
      </c>
      <c r="BC32" s="32" t="str">
        <f t="shared" ref="BC32" si="61">IF((F32+L32+R32+X32+AD32+AJ32+AP32+AV32)*15=0,"",(F32+L32+R32+X32+AD32+AJ32+AP32+AV32)*15)</f>
        <v/>
      </c>
      <c r="BD32" s="38">
        <f t="shared" ref="BD32" si="62">IF(H32+N32+T32+Z32+AF32+AL32+AR32+AX32=0,"",H32+N32+T32+Z32+AF32+AL32+AR32+AX32)</f>
        <v>2</v>
      </c>
      <c r="BE32" s="39">
        <f t="shared" ref="BE32" si="63">IF((D32+J32+P32+V32+AB32+F32+L32+R32+X32+AD32+AH32+AN32+AT32+AF32+AP32+AV32)=0,"",(D32+J32+P32+V32+AB32+F32+L32+R32+X32+AD32+AH32+AN32+AT32+AJ32+AP32+AV32))</f>
        <v>2</v>
      </c>
      <c r="BF32" s="430" t="s">
        <v>87</v>
      </c>
      <c r="BG32" s="43" t="s">
        <v>88</v>
      </c>
    </row>
    <row r="33" spans="1:59" s="40" customFormat="1" ht="16.149999999999999" hidden="1" customHeight="1" x14ac:dyDescent="0.2">
      <c r="A33" s="41" t="s">
        <v>89</v>
      </c>
      <c r="B33" s="29" t="s">
        <v>29</v>
      </c>
      <c r="C33" s="30" t="s">
        <v>90</v>
      </c>
      <c r="D33" s="50"/>
      <c r="E33" s="51" t="str">
        <f t="shared" si="22"/>
        <v/>
      </c>
      <c r="F33" s="52"/>
      <c r="G33" s="51" t="str">
        <f>IF(F33*15=0,"",F33*15)</f>
        <v/>
      </c>
      <c r="H33" s="52"/>
      <c r="I33" s="53"/>
      <c r="J33" s="54"/>
      <c r="K33" s="51" t="str">
        <f t="shared" si="24"/>
        <v/>
      </c>
      <c r="L33" s="52"/>
      <c r="M33" s="51" t="str">
        <f t="shared" si="25"/>
        <v/>
      </c>
      <c r="N33" s="52"/>
      <c r="O33" s="53"/>
      <c r="P33" s="35">
        <v>1</v>
      </c>
      <c r="Q33" s="32">
        <f t="shared" si="26"/>
        <v>15</v>
      </c>
      <c r="R33" s="33"/>
      <c r="S33" s="32" t="str">
        <f t="shared" si="27"/>
        <v/>
      </c>
      <c r="T33" s="33">
        <v>2</v>
      </c>
      <c r="U33" s="34" t="s">
        <v>29</v>
      </c>
      <c r="V33" s="35"/>
      <c r="W33" s="32" t="str">
        <f t="shared" si="28"/>
        <v/>
      </c>
      <c r="X33" s="33"/>
      <c r="Y33" s="32" t="str">
        <f t="shared" si="29"/>
        <v/>
      </c>
      <c r="Z33" s="33"/>
      <c r="AA33" s="34"/>
      <c r="AB33" s="35"/>
      <c r="AC33" s="32" t="str">
        <f t="shared" si="30"/>
        <v/>
      </c>
      <c r="AD33" s="33"/>
      <c r="AE33" s="32" t="str">
        <f t="shared" si="31"/>
        <v/>
      </c>
      <c r="AF33" s="33"/>
      <c r="AG33" s="36"/>
      <c r="AH33" s="35"/>
      <c r="AI33" s="32" t="str">
        <f t="shared" si="32"/>
        <v/>
      </c>
      <c r="AJ33" s="33"/>
      <c r="AK33" s="32" t="str">
        <f t="shared" si="33"/>
        <v/>
      </c>
      <c r="AL33" s="33"/>
      <c r="AM33" s="36"/>
      <c r="AN33" s="35"/>
      <c r="AO33" s="32" t="str">
        <f t="shared" si="34"/>
        <v/>
      </c>
      <c r="AP33" s="33"/>
      <c r="AQ33" s="32" t="str">
        <f t="shared" si="35"/>
        <v/>
      </c>
      <c r="AR33" s="33"/>
      <c r="AS33" s="36"/>
      <c r="AT33" s="35"/>
      <c r="AU33" s="32" t="str">
        <f t="shared" si="36"/>
        <v/>
      </c>
      <c r="AV33" s="33"/>
      <c r="AW33" s="32" t="str">
        <f t="shared" si="37"/>
        <v/>
      </c>
      <c r="AX33" s="33"/>
      <c r="AY33" s="36"/>
      <c r="AZ33" s="37">
        <f t="shared" si="38"/>
        <v>1</v>
      </c>
      <c r="BA33" s="32">
        <f t="shared" si="39"/>
        <v>15</v>
      </c>
      <c r="BB33" s="38" t="str">
        <f t="shared" si="40"/>
        <v/>
      </c>
      <c r="BC33" s="32" t="str">
        <f t="shared" si="41"/>
        <v/>
      </c>
      <c r="BD33" s="38">
        <f t="shared" si="42"/>
        <v>2</v>
      </c>
      <c r="BE33" s="39">
        <f t="shared" si="43"/>
        <v>1</v>
      </c>
      <c r="BF33" s="429" t="s">
        <v>91</v>
      </c>
      <c r="BG33" s="278" t="s">
        <v>92</v>
      </c>
    </row>
    <row r="34" spans="1:59" s="40" customFormat="1" ht="16.149999999999999" hidden="1" customHeight="1" x14ac:dyDescent="0.2">
      <c r="A34" s="41" t="s">
        <v>93</v>
      </c>
      <c r="B34" s="29" t="s">
        <v>29</v>
      </c>
      <c r="C34" s="30" t="s">
        <v>94</v>
      </c>
      <c r="D34" s="50"/>
      <c r="E34" s="51" t="str">
        <f t="shared" si="22"/>
        <v/>
      </c>
      <c r="F34" s="52"/>
      <c r="G34" s="51" t="str">
        <f t="shared" si="23"/>
        <v/>
      </c>
      <c r="H34" s="52"/>
      <c r="I34" s="53"/>
      <c r="J34" s="54"/>
      <c r="K34" s="51" t="str">
        <f t="shared" si="24"/>
        <v/>
      </c>
      <c r="L34" s="52"/>
      <c r="M34" s="51" t="str">
        <f t="shared" si="25"/>
        <v/>
      </c>
      <c r="N34" s="52"/>
      <c r="O34" s="53"/>
      <c r="P34" s="35">
        <v>2</v>
      </c>
      <c r="Q34" s="32">
        <f t="shared" si="26"/>
        <v>30</v>
      </c>
      <c r="R34" s="33"/>
      <c r="S34" s="32" t="str">
        <f t="shared" si="27"/>
        <v/>
      </c>
      <c r="T34" s="33">
        <v>2</v>
      </c>
      <c r="U34" s="34" t="s">
        <v>36</v>
      </c>
      <c r="V34" s="35"/>
      <c r="W34" s="32" t="str">
        <f t="shared" si="28"/>
        <v/>
      </c>
      <c r="X34" s="33"/>
      <c r="Y34" s="32" t="str">
        <f t="shared" si="29"/>
        <v/>
      </c>
      <c r="Z34" s="33"/>
      <c r="AA34" s="34"/>
      <c r="AB34" s="35"/>
      <c r="AC34" s="32" t="str">
        <f t="shared" si="30"/>
        <v/>
      </c>
      <c r="AD34" s="33"/>
      <c r="AE34" s="32" t="str">
        <f t="shared" si="31"/>
        <v/>
      </c>
      <c r="AF34" s="33"/>
      <c r="AG34" s="36"/>
      <c r="AH34" s="35"/>
      <c r="AI34" s="32" t="str">
        <f t="shared" si="32"/>
        <v/>
      </c>
      <c r="AJ34" s="33"/>
      <c r="AK34" s="32" t="str">
        <f t="shared" si="33"/>
        <v/>
      </c>
      <c r="AL34" s="33"/>
      <c r="AM34" s="36"/>
      <c r="AN34" s="35"/>
      <c r="AO34" s="32" t="str">
        <f t="shared" si="34"/>
        <v/>
      </c>
      <c r="AP34" s="33"/>
      <c r="AQ34" s="32" t="str">
        <f t="shared" si="35"/>
        <v/>
      </c>
      <c r="AR34" s="33"/>
      <c r="AS34" s="36"/>
      <c r="AT34" s="35"/>
      <c r="AU34" s="32" t="str">
        <f t="shared" si="36"/>
        <v/>
      </c>
      <c r="AV34" s="33"/>
      <c r="AW34" s="32" t="str">
        <f t="shared" si="37"/>
        <v/>
      </c>
      <c r="AX34" s="33"/>
      <c r="AY34" s="36"/>
      <c r="AZ34" s="37">
        <f t="shared" si="38"/>
        <v>2</v>
      </c>
      <c r="BA34" s="32">
        <f t="shared" si="39"/>
        <v>30</v>
      </c>
      <c r="BB34" s="38" t="str">
        <f t="shared" si="40"/>
        <v/>
      </c>
      <c r="BC34" s="32" t="str">
        <f t="shared" si="41"/>
        <v/>
      </c>
      <c r="BD34" s="38">
        <f t="shared" si="42"/>
        <v>2</v>
      </c>
      <c r="BE34" s="39">
        <f t="shared" si="43"/>
        <v>2</v>
      </c>
      <c r="BF34" s="429" t="s">
        <v>95</v>
      </c>
      <c r="BG34" s="278" t="s">
        <v>96</v>
      </c>
    </row>
    <row r="35" spans="1:59" s="40" customFormat="1" ht="16.149999999999999" hidden="1" customHeight="1" x14ac:dyDescent="0.2">
      <c r="A35" s="41" t="s">
        <v>97</v>
      </c>
      <c r="B35" s="29" t="s">
        <v>29</v>
      </c>
      <c r="C35" s="30" t="s">
        <v>98</v>
      </c>
      <c r="D35" s="50"/>
      <c r="E35" s="51" t="str">
        <f t="shared" si="22"/>
        <v/>
      </c>
      <c r="F35" s="52"/>
      <c r="G35" s="51" t="str">
        <f t="shared" si="23"/>
        <v/>
      </c>
      <c r="H35" s="52"/>
      <c r="I35" s="53"/>
      <c r="J35" s="54"/>
      <c r="K35" s="51" t="str">
        <f t="shared" si="24"/>
        <v/>
      </c>
      <c r="L35" s="52"/>
      <c r="M35" s="51" t="str">
        <f t="shared" si="25"/>
        <v/>
      </c>
      <c r="N35" s="52"/>
      <c r="O35" s="53"/>
      <c r="P35" s="35">
        <v>2</v>
      </c>
      <c r="Q35" s="32">
        <f t="shared" si="26"/>
        <v>30</v>
      </c>
      <c r="R35" s="33"/>
      <c r="S35" s="32" t="str">
        <f t="shared" si="27"/>
        <v/>
      </c>
      <c r="T35" s="33">
        <v>2</v>
      </c>
      <c r="U35" s="34" t="s">
        <v>29</v>
      </c>
      <c r="V35" s="35"/>
      <c r="W35" s="32" t="str">
        <f t="shared" si="28"/>
        <v/>
      </c>
      <c r="X35" s="33"/>
      <c r="Y35" s="32" t="str">
        <f t="shared" si="29"/>
        <v/>
      </c>
      <c r="Z35" s="33"/>
      <c r="AA35" s="34"/>
      <c r="AB35" s="35"/>
      <c r="AC35" s="32" t="str">
        <f t="shared" si="30"/>
        <v/>
      </c>
      <c r="AD35" s="33"/>
      <c r="AE35" s="32" t="str">
        <f t="shared" si="31"/>
        <v/>
      </c>
      <c r="AF35" s="33"/>
      <c r="AG35" s="36"/>
      <c r="AH35" s="35"/>
      <c r="AI35" s="32" t="str">
        <f t="shared" si="32"/>
        <v/>
      </c>
      <c r="AJ35" s="33"/>
      <c r="AK35" s="32" t="str">
        <f t="shared" si="33"/>
        <v/>
      </c>
      <c r="AL35" s="33"/>
      <c r="AM35" s="36"/>
      <c r="AN35" s="35"/>
      <c r="AO35" s="32" t="str">
        <f t="shared" si="34"/>
        <v/>
      </c>
      <c r="AP35" s="33"/>
      <c r="AQ35" s="32" t="str">
        <f t="shared" si="35"/>
        <v/>
      </c>
      <c r="AR35" s="33"/>
      <c r="AS35" s="36"/>
      <c r="AT35" s="35"/>
      <c r="AU35" s="32" t="str">
        <f t="shared" si="36"/>
        <v/>
      </c>
      <c r="AV35" s="33"/>
      <c r="AW35" s="32" t="str">
        <f t="shared" si="37"/>
        <v/>
      </c>
      <c r="AX35" s="33"/>
      <c r="AY35" s="36"/>
      <c r="AZ35" s="37">
        <f t="shared" si="38"/>
        <v>2</v>
      </c>
      <c r="BA35" s="32">
        <f t="shared" si="39"/>
        <v>30</v>
      </c>
      <c r="BB35" s="38" t="str">
        <f t="shared" si="40"/>
        <v/>
      </c>
      <c r="BC35" s="32" t="str">
        <f t="shared" si="41"/>
        <v/>
      </c>
      <c r="BD35" s="38">
        <f t="shared" si="42"/>
        <v>2</v>
      </c>
      <c r="BE35" s="39">
        <f t="shared" si="43"/>
        <v>2</v>
      </c>
      <c r="BF35" s="429" t="s">
        <v>99</v>
      </c>
      <c r="BG35" s="290" t="s">
        <v>100</v>
      </c>
    </row>
    <row r="36" spans="1:59" s="40" customFormat="1" ht="16.149999999999999" hidden="1" customHeight="1" x14ac:dyDescent="0.2">
      <c r="A36" s="41" t="s">
        <v>101</v>
      </c>
      <c r="B36" s="29" t="s">
        <v>29</v>
      </c>
      <c r="C36" s="30" t="s">
        <v>102</v>
      </c>
      <c r="D36" s="50"/>
      <c r="E36" s="51" t="str">
        <f t="shared" si="22"/>
        <v/>
      </c>
      <c r="F36" s="52"/>
      <c r="G36" s="51" t="str">
        <f t="shared" si="23"/>
        <v/>
      </c>
      <c r="H36" s="52"/>
      <c r="I36" s="53"/>
      <c r="J36" s="54"/>
      <c r="K36" s="51" t="str">
        <f t="shared" si="24"/>
        <v/>
      </c>
      <c r="L36" s="52"/>
      <c r="M36" s="51" t="str">
        <f t="shared" si="25"/>
        <v/>
      </c>
      <c r="N36" s="52"/>
      <c r="O36" s="53"/>
      <c r="P36" s="35">
        <v>1</v>
      </c>
      <c r="Q36" s="32">
        <f t="shared" si="26"/>
        <v>15</v>
      </c>
      <c r="R36" s="33"/>
      <c r="S36" s="32" t="str">
        <f t="shared" si="27"/>
        <v/>
      </c>
      <c r="T36" s="33">
        <v>2</v>
      </c>
      <c r="U36" s="34" t="s">
        <v>29</v>
      </c>
      <c r="V36" s="35"/>
      <c r="W36" s="32" t="str">
        <f>IF(V36*15=0,"",V36*15)</f>
        <v/>
      </c>
      <c r="X36" s="33"/>
      <c r="Y36" s="32" t="str">
        <f t="shared" si="29"/>
        <v/>
      </c>
      <c r="Z36" s="33"/>
      <c r="AA36" s="34"/>
      <c r="AB36" s="35"/>
      <c r="AC36" s="32" t="str">
        <f t="shared" si="30"/>
        <v/>
      </c>
      <c r="AD36" s="33"/>
      <c r="AE36" s="32" t="str">
        <f t="shared" si="31"/>
        <v/>
      </c>
      <c r="AF36" s="33"/>
      <c r="AG36" s="36"/>
      <c r="AH36" s="35"/>
      <c r="AI36" s="32" t="str">
        <f t="shared" si="32"/>
        <v/>
      </c>
      <c r="AJ36" s="33"/>
      <c r="AK36" s="32" t="str">
        <f t="shared" si="33"/>
        <v/>
      </c>
      <c r="AL36" s="33"/>
      <c r="AM36" s="36"/>
      <c r="AN36" s="35"/>
      <c r="AO36" s="32" t="str">
        <f t="shared" si="34"/>
        <v/>
      </c>
      <c r="AP36" s="33"/>
      <c r="AQ36" s="32" t="str">
        <f t="shared" si="35"/>
        <v/>
      </c>
      <c r="AR36" s="33"/>
      <c r="AS36" s="36"/>
      <c r="AT36" s="35"/>
      <c r="AU36" s="32" t="str">
        <f t="shared" si="36"/>
        <v/>
      </c>
      <c r="AV36" s="33"/>
      <c r="AW36" s="32" t="str">
        <f t="shared" si="37"/>
        <v/>
      </c>
      <c r="AX36" s="33"/>
      <c r="AY36" s="36"/>
      <c r="AZ36" s="37">
        <f t="shared" si="38"/>
        <v>1</v>
      </c>
      <c r="BA36" s="32">
        <f t="shared" si="39"/>
        <v>15</v>
      </c>
      <c r="BB36" s="38" t="str">
        <f t="shared" si="40"/>
        <v/>
      </c>
      <c r="BC36" s="32" t="str">
        <f t="shared" si="41"/>
        <v/>
      </c>
      <c r="BD36" s="38">
        <f t="shared" si="42"/>
        <v>2</v>
      </c>
      <c r="BE36" s="39">
        <f t="shared" si="43"/>
        <v>1</v>
      </c>
      <c r="BF36" s="429" t="s">
        <v>103</v>
      </c>
      <c r="BG36" s="278" t="s">
        <v>104</v>
      </c>
    </row>
    <row r="37" spans="1:59" s="40" customFormat="1" ht="16.149999999999999" hidden="1" customHeight="1" x14ac:dyDescent="0.2">
      <c r="A37" s="41" t="s">
        <v>105</v>
      </c>
      <c r="B37" s="29" t="s">
        <v>29</v>
      </c>
      <c r="C37" s="30" t="s">
        <v>106</v>
      </c>
      <c r="D37" s="50"/>
      <c r="E37" s="51" t="str">
        <f t="shared" si="22"/>
        <v/>
      </c>
      <c r="F37" s="52"/>
      <c r="G37" s="51" t="str">
        <f t="shared" si="23"/>
        <v/>
      </c>
      <c r="H37" s="52"/>
      <c r="I37" s="647"/>
      <c r="J37" s="54"/>
      <c r="K37" s="51" t="str">
        <f t="shared" si="24"/>
        <v/>
      </c>
      <c r="L37" s="52"/>
      <c r="M37" s="51" t="str">
        <f t="shared" si="25"/>
        <v/>
      </c>
      <c r="N37" s="52"/>
      <c r="O37" s="647"/>
      <c r="P37" s="35"/>
      <c r="Q37" s="32" t="str">
        <f t="shared" si="26"/>
        <v/>
      </c>
      <c r="R37" s="33"/>
      <c r="S37" s="32" t="str">
        <f t="shared" si="27"/>
        <v/>
      </c>
      <c r="T37" s="33"/>
      <c r="U37" s="44"/>
      <c r="V37" s="35">
        <v>1</v>
      </c>
      <c r="W37" s="32">
        <f t="shared" si="28"/>
        <v>15</v>
      </c>
      <c r="X37" s="33">
        <v>1</v>
      </c>
      <c r="Y37" s="32">
        <f t="shared" si="29"/>
        <v>15</v>
      </c>
      <c r="Z37" s="33">
        <v>2</v>
      </c>
      <c r="AA37" s="44" t="s">
        <v>43</v>
      </c>
      <c r="AB37" s="45"/>
      <c r="AC37" s="46" t="str">
        <f t="shared" si="30"/>
        <v/>
      </c>
      <c r="AD37" s="47"/>
      <c r="AE37" s="46" t="str">
        <f t="shared" si="31"/>
        <v/>
      </c>
      <c r="AF37" s="47"/>
      <c r="AG37" s="48"/>
      <c r="AH37" s="45"/>
      <c r="AI37" s="46" t="str">
        <f t="shared" si="32"/>
        <v/>
      </c>
      <c r="AJ37" s="47"/>
      <c r="AK37" s="46" t="str">
        <f t="shared" si="33"/>
        <v/>
      </c>
      <c r="AL37" s="47"/>
      <c r="AM37" s="48"/>
      <c r="AN37" s="45"/>
      <c r="AO37" s="46" t="str">
        <f t="shared" si="34"/>
        <v/>
      </c>
      <c r="AP37" s="47"/>
      <c r="AQ37" s="46" t="str">
        <f t="shared" si="35"/>
        <v/>
      </c>
      <c r="AR37" s="47"/>
      <c r="AS37" s="48"/>
      <c r="AT37" s="45"/>
      <c r="AU37" s="46" t="str">
        <f t="shared" si="36"/>
        <v/>
      </c>
      <c r="AV37" s="47"/>
      <c r="AW37" s="46" t="str">
        <f t="shared" si="37"/>
        <v/>
      </c>
      <c r="AX37" s="47"/>
      <c r="AY37" s="48"/>
      <c r="AZ37" s="37">
        <f t="shared" si="38"/>
        <v>1</v>
      </c>
      <c r="BA37" s="32">
        <f t="shared" si="39"/>
        <v>15</v>
      </c>
      <c r="BB37" s="38">
        <f t="shared" si="40"/>
        <v>1</v>
      </c>
      <c r="BC37" s="32">
        <f t="shared" si="41"/>
        <v>15</v>
      </c>
      <c r="BD37" s="38">
        <f t="shared" si="42"/>
        <v>2</v>
      </c>
      <c r="BE37" s="49">
        <f t="shared" si="43"/>
        <v>2</v>
      </c>
      <c r="BF37" s="429" t="s">
        <v>66</v>
      </c>
      <c r="BG37" s="278" t="s">
        <v>107</v>
      </c>
    </row>
    <row r="38" spans="1:59" s="395" customFormat="1" ht="16.149999999999999" hidden="1" customHeight="1" x14ac:dyDescent="0.2">
      <c r="A38" s="385"/>
      <c r="B38" s="386"/>
      <c r="C38" s="387" t="s">
        <v>108</v>
      </c>
      <c r="D38" s="388">
        <f>IF(SUM(D23:D37)=0,"",SUM(D23:D37))</f>
        <v>7</v>
      </c>
      <c r="E38" s="389">
        <f>IF(SUM(D23:D37)*15=0,"",SUM(D23:D37)*15)</f>
        <v>105</v>
      </c>
      <c r="F38" s="389" t="str">
        <f>IF(SUM(F23:F37)=0,"",SUM(F23:F37))</f>
        <v/>
      </c>
      <c r="G38" s="389">
        <f>SUM(G23:G37)</f>
        <v>0</v>
      </c>
      <c r="H38" s="250">
        <f>IF(SUM(H23:H37)=0,"",SUM(H23:H37))</f>
        <v>6</v>
      </c>
      <c r="I38" s="390">
        <f>IF(SUM(D23:D37)+SUM(F23:F37)=0,"",SUM(D23:D37)+SUM(F23:F37))</f>
        <v>7</v>
      </c>
      <c r="J38" s="388">
        <f>IF(SUM(J23:J37)=0,"",SUM(J23:J37))</f>
        <v>12</v>
      </c>
      <c r="K38" s="389">
        <f>IF(SUM(J23:J37)*15=0,"",SUM(J23:J37)*15)</f>
        <v>180</v>
      </c>
      <c r="L38" s="389" t="str">
        <f>IF(SUM(L23:L37)=0,"",SUM(L23:L37))</f>
        <v/>
      </c>
      <c r="M38" s="389" t="str">
        <f>IF(SUM(L23:L37)*15=0,"",SUM(L23:L37)*15)</f>
        <v/>
      </c>
      <c r="N38" s="250">
        <f>IF(SUM(N23:N37)=0,"",SUM(N23:N37))</f>
        <v>12</v>
      </c>
      <c r="O38" s="390">
        <f>IF(SUM(J23:J37)+SUM(L23:L37)=0,"",SUM(J23:J37)+SUM(L23:L37))</f>
        <v>12</v>
      </c>
      <c r="P38" s="388">
        <f>IF(SUM(P23:P37)=0,"",SUM(P23:P37))</f>
        <v>8</v>
      </c>
      <c r="Q38" s="389">
        <f>IF(SUM(P23:P37)*15=0,"",SUM(P23:P37)*15)</f>
        <v>120</v>
      </c>
      <c r="R38" s="389" t="str">
        <f>IF(SUM(R23:R37)=0,"",SUM(R23:R37))</f>
        <v/>
      </c>
      <c r="S38" s="389" t="str">
        <f>IF(SUM(R23:R37)*15=0,"",SUM(R23:R37)*15)</f>
        <v/>
      </c>
      <c r="T38" s="250">
        <f>IF(SUM(T23:T37)=0,"",SUM(T23:T37))</f>
        <v>10</v>
      </c>
      <c r="U38" s="390">
        <f>IF(SUM(P23:P37)+SUM(R23:R37)=0,"",SUM(P23:P37)+SUM(R23:R37))</f>
        <v>8</v>
      </c>
      <c r="V38" s="388">
        <f>IF(SUM(V23:V37)=0,"",SUM(V23:V37))</f>
        <v>1</v>
      </c>
      <c r="W38" s="389">
        <f>IF(SUM(V23:V37)*15=0,"",SUM(V23:V37)*15)</f>
        <v>15</v>
      </c>
      <c r="X38" s="389">
        <f>IF(SUM(X23:X37)=0,"",SUM(X23:X37))</f>
        <v>1</v>
      </c>
      <c r="Y38" s="389">
        <f>IF(SUM(X23:X37)*15=0,"",SUM(X23:X37)*15)</f>
        <v>15</v>
      </c>
      <c r="Z38" s="250">
        <f>IF(SUM(Z23:Z37)=0,"",SUM(Z23:Z37))</f>
        <v>2</v>
      </c>
      <c r="AA38" s="390">
        <f>IF(SUM(V23:V37)+SUM(X23:X37)=0,"",SUM(V23:V37)+SUM(X23:X37))</f>
        <v>2</v>
      </c>
      <c r="AB38" s="388" t="str">
        <f>IF(SUM(AB23:AB37)=0,"",SUM(AB23:AB37))</f>
        <v/>
      </c>
      <c r="AC38" s="389" t="str">
        <f>IF(SUM(AB23:AB37)*15=0,"",SUM(AB23:AB37)*15)</f>
        <v/>
      </c>
      <c r="AD38" s="389" t="str">
        <f>IF(SUM(AD23:AD37)=0,"",SUM(AD23:AD37))</f>
        <v/>
      </c>
      <c r="AE38" s="389" t="str">
        <f>IF(SUM(AD23:AD37)*15=0,"",SUM(AD23:AD37)*15)</f>
        <v/>
      </c>
      <c r="AF38" s="389" t="str">
        <f>IF(SUM(AF23:AF37)=0,"",SUM(AF23:AF37))</f>
        <v/>
      </c>
      <c r="AG38" s="391" t="str">
        <f>IF(SUM(AB23:AB37)+SUM(AD23:AD37)=0,"",SUM(AB23:AB37)+SUM(AD23:AD37))</f>
        <v/>
      </c>
      <c r="AH38" s="388" t="str">
        <f>IF(SUM(AH23:AH37)=0,"",SUM(AH23:AH37))</f>
        <v/>
      </c>
      <c r="AI38" s="389" t="str">
        <f>IF(SUM(AH23:AH37)*15=0,"",SUM(AH23:AH37)*15)</f>
        <v/>
      </c>
      <c r="AJ38" s="389" t="str">
        <f>IF(SUM(AJ23:AJ37)=0,"",SUM(AJ23:AJ37))</f>
        <v/>
      </c>
      <c r="AK38" s="389" t="str">
        <f>IF(SUM(AJ23:AJ37)*15=0,"",SUM(AJ23:AJ37)*15)</f>
        <v/>
      </c>
      <c r="AL38" s="389" t="str">
        <f>IF(SUM(AL23:AL37)=0,"",SUM(AL23:AL37))</f>
        <v/>
      </c>
      <c r="AM38" s="391" t="str">
        <f>IF(SUM(AH23:AH37)+SUM(AJ23:AJ37)=0,"",SUM(AH23:AH37)+SUM(AJ23:AJ37))</f>
        <v/>
      </c>
      <c r="AN38" s="388" t="str">
        <f>IF(SUM(AN23:AN37)=0,"",SUM(AN23:AN37))</f>
        <v/>
      </c>
      <c r="AO38" s="389" t="str">
        <f>IF(SUM(AN23:AN37)*15=0,"",SUM(AN23:AN37)*15)</f>
        <v/>
      </c>
      <c r="AP38" s="389" t="str">
        <f>IF(SUM(AP23:AP37)=0,"",SUM(AP23:AP37))</f>
        <v/>
      </c>
      <c r="AQ38" s="389" t="str">
        <f>IF(SUM(AP23:AP37)*15=0,"",SUM(AP23:AP37)*15)</f>
        <v/>
      </c>
      <c r="AR38" s="389" t="str">
        <f>IF(SUM(AR23:AR37)=0,"",SUM(AR23:AR37))</f>
        <v/>
      </c>
      <c r="AS38" s="391" t="str">
        <f>IF(SUM(AN23:AN37)+SUM(AP23:AP37)=0,"",SUM(AN23:AN37)+SUM(AP23:AP37))</f>
        <v/>
      </c>
      <c r="AT38" s="388" t="str">
        <f>IF(SUM(AT23:AT37)=0,"",SUM(AT23:AT37))</f>
        <v/>
      </c>
      <c r="AU38" s="389" t="str">
        <f>IF(SUM(AT23:AT37)*15=0,"",SUM(AT23:AT37)*15)</f>
        <v/>
      </c>
      <c r="AV38" s="389" t="str">
        <f>IF(SUM(AV23:AV37)=0,"",SUM(AV23:AV37))</f>
        <v/>
      </c>
      <c r="AW38" s="389" t="str">
        <f>IF(SUM(AV23:AV37)*15=0,"",SUM(AV23:AV37)*15)</f>
        <v/>
      </c>
      <c r="AX38" s="389" t="str">
        <f>IF(SUM(AX23:AX37)=0,"",SUM(AX23:AX37))</f>
        <v/>
      </c>
      <c r="AY38" s="391" t="str">
        <f>IF(SUM(AT23:AT37)+SUM(AV23:AV37)=0,"",SUM(AT23:AT37)+SUM(AV23:AV37))</f>
        <v/>
      </c>
      <c r="AZ38" s="392">
        <f>IF(SUM(AZ23:AZ37)=0,"",SUM(AZ23:AZ37))</f>
        <v>28</v>
      </c>
      <c r="BA38" s="389">
        <f>IF(SUM(AZ23:AZ37)*15=0,"",SUM(AZ23:AZ37)*15)</f>
        <v>420</v>
      </c>
      <c r="BB38" s="389">
        <f>IF(SUM(BB23:BB37)=0,"",SUM(BB23:BB37))</f>
        <v>1</v>
      </c>
      <c r="BC38" s="389">
        <f>IF(SUM(BB23:BB37)*15=0,"",SUM(BB23:BB37)*15)</f>
        <v>15</v>
      </c>
      <c r="BD38" s="250">
        <f>IF(SUM(BD23:BD37)=0,"",SUM(BD23:BD37))</f>
        <v>30</v>
      </c>
      <c r="BE38" s="393">
        <f>IF(SUM(AZ23:AZ37)+SUM(BB23:BB37)=0,"",SUM(AZ23:AZ37)+SUM(BB23:BB37))</f>
        <v>29</v>
      </c>
      <c r="BF38" s="431"/>
      <c r="BG38" s="394"/>
    </row>
    <row r="39" spans="1:59" s="289" customFormat="1" ht="16.149999999999999" hidden="1" customHeight="1" x14ac:dyDescent="0.2">
      <c r="A39" s="287" t="s">
        <v>109</v>
      </c>
      <c r="B39" s="288"/>
      <c r="C39" s="368" t="s">
        <v>110</v>
      </c>
      <c r="D39" s="713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788"/>
      <c r="Y39" s="788"/>
      <c r="Z39" s="788"/>
      <c r="AA39" s="788"/>
      <c r="AB39" s="788"/>
      <c r="AC39" s="788"/>
      <c r="AD39" s="788"/>
      <c r="AE39" s="788"/>
      <c r="AF39" s="788"/>
      <c r="AG39" s="788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657"/>
      <c r="AZ39" s="585"/>
      <c r="BA39" s="580"/>
      <c r="BB39" s="580"/>
      <c r="BC39" s="580"/>
      <c r="BD39" s="580"/>
      <c r="BE39" s="581"/>
      <c r="BF39" s="425"/>
      <c r="BG39" s="3"/>
    </row>
    <row r="40" spans="1:59" s="40" customFormat="1" ht="16.149999999999999" hidden="1" customHeight="1" x14ac:dyDescent="0.2">
      <c r="A40" s="623" t="s">
        <v>380</v>
      </c>
      <c r="B40" s="29" t="s">
        <v>29</v>
      </c>
      <c r="C40" s="624" t="s">
        <v>111</v>
      </c>
      <c r="D40" s="50"/>
      <c r="E40" s="51" t="str">
        <f t="shared" ref="E40:E46" si="64">IF(D40*15=0,"",D40*15)</f>
        <v/>
      </c>
      <c r="F40" s="52"/>
      <c r="G40" s="51" t="str">
        <f t="shared" ref="G40:G46" si="65">IF(F40*15=0,"",F40*15)</f>
        <v/>
      </c>
      <c r="H40" s="52"/>
      <c r="I40" s="53"/>
      <c r="J40" s="54">
        <v>1</v>
      </c>
      <c r="K40" s="51">
        <f t="shared" ref="K40:K46" si="66">IF(J40*15=0,"",J40*15)</f>
        <v>15</v>
      </c>
      <c r="L40" s="52">
        <v>0</v>
      </c>
      <c r="M40" s="51" t="str">
        <f t="shared" ref="M40:M46" si="67">IF(L40*15=0,"",L40*15)</f>
        <v/>
      </c>
      <c r="N40" s="52">
        <v>2</v>
      </c>
      <c r="O40" s="53" t="s">
        <v>31</v>
      </c>
      <c r="P40" s="35"/>
      <c r="Q40" s="32" t="str">
        <f>IF(P40*15=0,"",P40*15)</f>
        <v/>
      </c>
      <c r="R40" s="33"/>
      <c r="S40" s="32" t="str">
        <f>IF(R40*15=0,"",R40*15)</f>
        <v/>
      </c>
      <c r="T40" s="33"/>
      <c r="U40" s="34"/>
      <c r="V40" s="35"/>
      <c r="W40" s="32" t="str">
        <f>IF(V40*15=0,"",V40*15)</f>
        <v/>
      </c>
      <c r="X40" s="33"/>
      <c r="Y40" s="32" t="str">
        <f>IF(X40*15=0,"",X40*15)</f>
        <v/>
      </c>
      <c r="Z40" s="33"/>
      <c r="AA40" s="34"/>
      <c r="AB40" s="35"/>
      <c r="AC40" s="32" t="str">
        <f>IF(AB40*15=0,"",AB40*15)</f>
        <v/>
      </c>
      <c r="AD40" s="33"/>
      <c r="AE40" s="32" t="str">
        <f>IF(AD40*15=0,"",AD40*15)</f>
        <v/>
      </c>
      <c r="AF40" s="33"/>
      <c r="AG40" s="36"/>
      <c r="AH40" s="35"/>
      <c r="AI40" s="32" t="str">
        <f>IF(AH40*15=0,"",AH40*15)</f>
        <v/>
      </c>
      <c r="AJ40" s="33"/>
      <c r="AK40" s="32" t="str">
        <f>IF(AJ40*15=0,"",AJ40*15)</f>
        <v/>
      </c>
      <c r="AL40" s="33"/>
      <c r="AM40" s="36"/>
      <c r="AN40" s="35"/>
      <c r="AO40" s="32" t="str">
        <f>IF(AN40*15=0,"",AN40*15)</f>
        <v/>
      </c>
      <c r="AP40" s="33"/>
      <c r="AQ40" s="32" t="str">
        <f>IF(AP40*15=0,"",AP40*15)</f>
        <v/>
      </c>
      <c r="AR40" s="33"/>
      <c r="AS40" s="36"/>
      <c r="AT40" s="35"/>
      <c r="AU40" s="32" t="str">
        <f>IF(AT40*15=0,"",AT40*15)</f>
        <v/>
      </c>
      <c r="AV40" s="33"/>
      <c r="AW40" s="32" t="str">
        <f>IF(AV40*15=0,"",AV40*15)</f>
        <v/>
      </c>
      <c r="AX40" s="33"/>
      <c r="AY40" s="36"/>
      <c r="AZ40" s="37">
        <f t="shared" ref="AZ40:AZ46" si="68">IF(D40+J40+P40+V40+AB40+AH40+AN40+AT40=0,"",D40+J40+P40+V40+AB40+AH40+AN40+AT40)</f>
        <v>1</v>
      </c>
      <c r="BA40" s="32">
        <f t="shared" ref="BA40:BA46" si="69">IF((D40+J40+P40+V40+AB40+AH40+AN40+AT40)*15=0,"",(D40+J40+P40+V40+AB40+AH40+AN40+AT40)*15)</f>
        <v>15</v>
      </c>
      <c r="BB40" s="38" t="str">
        <f t="shared" ref="BB40:BB46" si="70">IF(F40+L40+R40+X40+AD40+AJ40+AP40+AV40=0,"",F40+L40+R40+X40+AD40+AJ40+AP40+AV40)</f>
        <v/>
      </c>
      <c r="BC40" s="32" t="str">
        <f t="shared" ref="BC40:BC46" si="71">IF((F40+L40+R40+X40+AD40+AJ40+AP40+AV40)*15=0,"",(F40+L40+R40+X40+AD40+AJ40+AP40+AV40)*15)</f>
        <v/>
      </c>
      <c r="BD40" s="38">
        <f>IF(H40+N40+T40+Z40+AF40+AL40+AR40+AX40=0,"",H40+N40+T40+Z40+AF40+AL40+AR40+AX40)</f>
        <v>2</v>
      </c>
      <c r="BE40" s="39">
        <f t="shared" ref="BE40:BE46" si="72">IF((D40+J40+P40+V40+AB40+F40+L40+R40+X40+AD40+AH40+AN40+AT40+AF40+AP40+AV40)=0,"",(D40+J40+P40+V40+AB40+F40+L40+R40+X40+AD40+AH40+AN40+AT40+AJ40+AP40+AV40))</f>
        <v>1</v>
      </c>
      <c r="BF40" s="430" t="s">
        <v>112</v>
      </c>
      <c r="BG40" s="43" t="s">
        <v>113</v>
      </c>
    </row>
    <row r="41" spans="1:59" s="40" customFormat="1" ht="16.149999999999999" hidden="1" customHeight="1" x14ac:dyDescent="0.2">
      <c r="A41" s="28" t="s">
        <v>381</v>
      </c>
      <c r="B41" s="29" t="s">
        <v>29</v>
      </c>
      <c r="C41" s="42" t="s">
        <v>114</v>
      </c>
      <c r="D41" s="31"/>
      <c r="E41" s="32" t="str">
        <f t="shared" si="64"/>
        <v/>
      </c>
      <c r="F41" s="33"/>
      <c r="G41" s="32" t="str">
        <f t="shared" si="65"/>
        <v/>
      </c>
      <c r="H41" s="33"/>
      <c r="I41" s="34"/>
      <c r="J41" s="35">
        <v>1</v>
      </c>
      <c r="K41" s="63">
        <f t="shared" si="66"/>
        <v>15</v>
      </c>
      <c r="L41" s="33"/>
      <c r="M41" s="32" t="str">
        <f t="shared" si="67"/>
        <v/>
      </c>
      <c r="N41" s="33">
        <v>2</v>
      </c>
      <c r="O41" s="34" t="s">
        <v>31</v>
      </c>
      <c r="P41" s="35"/>
      <c r="Q41" s="32"/>
      <c r="R41" s="33"/>
      <c r="S41" s="32"/>
      <c r="T41" s="33"/>
      <c r="U41" s="34"/>
      <c r="V41" s="35"/>
      <c r="W41" s="32" t="str">
        <f>IF(V41*15=0,"",V41*15)</f>
        <v/>
      </c>
      <c r="X41" s="33"/>
      <c r="Y41" s="32" t="str">
        <f>IF(X41*15=0,"",X41*15)</f>
        <v/>
      </c>
      <c r="Z41" s="33"/>
      <c r="AA41" s="34"/>
      <c r="AB41" s="35"/>
      <c r="AC41" s="32" t="str">
        <f>IF(AB41*15=0,"",AB41*15)</f>
        <v/>
      </c>
      <c r="AD41" s="33"/>
      <c r="AE41" s="32" t="str">
        <f>IF(AD41*15=0,"",AD41*15)</f>
        <v/>
      </c>
      <c r="AF41" s="33"/>
      <c r="AG41" s="36"/>
      <c r="AH41" s="35"/>
      <c r="AI41" s="32" t="str">
        <f>IF(AH41*15=0,"",AH41*15)</f>
        <v/>
      </c>
      <c r="AJ41" s="33"/>
      <c r="AK41" s="32" t="str">
        <f>IF(AJ41*15=0,"",AJ41*15)</f>
        <v/>
      </c>
      <c r="AL41" s="33"/>
      <c r="AM41" s="36"/>
      <c r="AN41" s="35"/>
      <c r="AO41" s="32" t="str">
        <f>IF(AN41*15=0,"",AN41*15)</f>
        <v/>
      </c>
      <c r="AP41" s="33"/>
      <c r="AQ41" s="32" t="str">
        <f>IF(AP41*15=0,"",AP41*15)</f>
        <v/>
      </c>
      <c r="AR41" s="33"/>
      <c r="AS41" s="36"/>
      <c r="AT41" s="35"/>
      <c r="AU41" s="32" t="str">
        <f>IF(AT41*15=0,"",AT41*15)</f>
        <v/>
      </c>
      <c r="AV41" s="33"/>
      <c r="AW41" s="32" t="str">
        <f>IF(AV41*15=0,"",AV41*15)</f>
        <v/>
      </c>
      <c r="AX41" s="33"/>
      <c r="AY41" s="36"/>
      <c r="AZ41" s="37">
        <f t="shared" si="68"/>
        <v>1</v>
      </c>
      <c r="BA41" s="32">
        <f t="shared" si="69"/>
        <v>15</v>
      </c>
      <c r="BB41" s="38" t="str">
        <f t="shared" si="70"/>
        <v/>
      </c>
      <c r="BC41" s="32" t="str">
        <f t="shared" si="71"/>
        <v/>
      </c>
      <c r="BD41" s="38">
        <f t="shared" ref="BD41:BD46" si="73">IF(H41+N41+T41+Z41+AF41+AL41+AR41+AX41=0,"",H41+N41+T41+Z41+AF41+AL41+AR41+AX41)</f>
        <v>2</v>
      </c>
      <c r="BE41" s="39">
        <f t="shared" si="72"/>
        <v>1</v>
      </c>
      <c r="BF41" s="432" t="s">
        <v>275</v>
      </c>
      <c r="BG41" s="57" t="s">
        <v>277</v>
      </c>
    </row>
    <row r="42" spans="1:59" s="40" customFormat="1" ht="16.149999999999999" hidden="1" customHeight="1" x14ac:dyDescent="0.2">
      <c r="A42" s="622" t="s">
        <v>115</v>
      </c>
      <c r="B42" s="29" t="s">
        <v>29</v>
      </c>
      <c r="C42" s="604" t="s">
        <v>116</v>
      </c>
      <c r="D42" s="50"/>
      <c r="E42" s="51" t="str">
        <f t="shared" si="64"/>
        <v/>
      </c>
      <c r="F42" s="52"/>
      <c r="G42" s="51" t="str">
        <f t="shared" si="65"/>
        <v/>
      </c>
      <c r="H42" s="52"/>
      <c r="I42" s="53"/>
      <c r="J42" s="54">
        <v>1</v>
      </c>
      <c r="K42" s="51">
        <f t="shared" si="66"/>
        <v>15</v>
      </c>
      <c r="L42" s="341">
        <v>0</v>
      </c>
      <c r="M42" s="51" t="str">
        <f t="shared" si="67"/>
        <v/>
      </c>
      <c r="N42" s="52">
        <v>2</v>
      </c>
      <c r="O42" s="53" t="s">
        <v>43</v>
      </c>
      <c r="P42" s="35"/>
      <c r="Q42" s="32" t="str">
        <f>IF(P42*15=0,"",P42*15)</f>
        <v/>
      </c>
      <c r="R42" s="33"/>
      <c r="S42" s="32" t="str">
        <f>IF(R42*15=0,"",R42*15)</f>
        <v/>
      </c>
      <c r="T42" s="33"/>
      <c r="U42" s="34"/>
      <c r="V42" s="35"/>
      <c r="W42" s="32" t="str">
        <f>IF(V42*15=0,"",V42*15)</f>
        <v/>
      </c>
      <c r="X42" s="33"/>
      <c r="Y42" s="32" t="str">
        <f>IF(X42*15=0,"",X42*15)</f>
        <v/>
      </c>
      <c r="Z42" s="33"/>
      <c r="AA42" s="34"/>
      <c r="AB42" s="35"/>
      <c r="AC42" s="32" t="str">
        <f>IF(AB42*15=0,"",AB42*15)</f>
        <v/>
      </c>
      <c r="AD42" s="33"/>
      <c r="AE42" s="32" t="str">
        <f>IF(AD42*15=0,"",AD42*15)</f>
        <v/>
      </c>
      <c r="AF42" s="33"/>
      <c r="AG42" s="36"/>
      <c r="AH42" s="35"/>
      <c r="AI42" s="32" t="str">
        <f>IF(AH42*15=0,"",AH42*15)</f>
        <v/>
      </c>
      <c r="AJ42" s="33"/>
      <c r="AK42" s="32" t="str">
        <f>IF(AJ42*15=0,"",AJ42*15)</f>
        <v/>
      </c>
      <c r="AL42" s="33"/>
      <c r="AM42" s="36"/>
      <c r="AN42" s="35"/>
      <c r="AO42" s="32" t="str">
        <f>IF(AN42*15=0,"",AN42*15)</f>
        <v/>
      </c>
      <c r="AP42" s="33"/>
      <c r="AQ42" s="32" t="str">
        <f>IF(AP42*15=0,"",AP42*15)</f>
        <v/>
      </c>
      <c r="AR42" s="33"/>
      <c r="AS42" s="36"/>
      <c r="AT42" s="35"/>
      <c r="AU42" s="32" t="str">
        <f>IF(AT42*15=0,"",AT42*15)</f>
        <v/>
      </c>
      <c r="AV42" s="33"/>
      <c r="AW42" s="32" t="str">
        <f>IF(AV42*15=0,"",AV42*15)</f>
        <v/>
      </c>
      <c r="AX42" s="33"/>
      <c r="AY42" s="36"/>
      <c r="AZ42" s="37">
        <f t="shared" si="68"/>
        <v>1</v>
      </c>
      <c r="BA42" s="32">
        <f t="shared" si="69"/>
        <v>15</v>
      </c>
      <c r="BB42" s="38" t="str">
        <f t="shared" si="70"/>
        <v/>
      </c>
      <c r="BC42" s="32" t="str">
        <f t="shared" si="71"/>
        <v/>
      </c>
      <c r="BD42" s="38">
        <f t="shared" si="73"/>
        <v>2</v>
      </c>
      <c r="BE42" s="39">
        <f t="shared" si="72"/>
        <v>1</v>
      </c>
      <c r="BF42" s="430" t="s">
        <v>276</v>
      </c>
      <c r="BG42" s="43" t="s">
        <v>276</v>
      </c>
    </row>
    <row r="43" spans="1:59" s="69" customFormat="1" ht="16.149999999999999" hidden="1" customHeight="1" x14ac:dyDescent="0.2">
      <c r="A43" s="41" t="s">
        <v>117</v>
      </c>
      <c r="B43" s="58" t="s">
        <v>29</v>
      </c>
      <c r="C43" s="59" t="s">
        <v>118</v>
      </c>
      <c r="D43" s="60"/>
      <c r="E43" s="61" t="str">
        <f t="shared" si="64"/>
        <v/>
      </c>
      <c r="F43" s="62"/>
      <c r="G43" s="63" t="str">
        <f t="shared" si="65"/>
        <v/>
      </c>
      <c r="H43" s="62"/>
      <c r="I43" s="64"/>
      <c r="J43" s="65">
        <v>1</v>
      </c>
      <c r="K43" s="63">
        <f t="shared" si="66"/>
        <v>15</v>
      </c>
      <c r="L43" s="62"/>
      <c r="M43" s="63" t="str">
        <f t="shared" si="67"/>
        <v/>
      </c>
      <c r="N43" s="62">
        <v>2</v>
      </c>
      <c r="O43" s="64" t="s">
        <v>36</v>
      </c>
      <c r="P43" s="65"/>
      <c r="Q43" s="63" t="str">
        <f>IF(P43*15=0,"",P43*15)</f>
        <v/>
      </c>
      <c r="R43" s="62"/>
      <c r="S43" s="63" t="str">
        <f>IF(R43*15=0,"",R43*15)</f>
        <v/>
      </c>
      <c r="T43" s="62"/>
      <c r="U43" s="64"/>
      <c r="V43" s="65"/>
      <c r="W43" s="63"/>
      <c r="X43" s="62"/>
      <c r="Y43" s="63"/>
      <c r="Z43" s="62"/>
      <c r="AA43" s="64"/>
      <c r="AB43" s="65"/>
      <c r="AC43" s="63"/>
      <c r="AD43" s="62"/>
      <c r="AE43" s="63"/>
      <c r="AF43" s="62"/>
      <c r="AG43" s="66"/>
      <c r="AH43" s="65"/>
      <c r="AI43" s="63"/>
      <c r="AJ43" s="62"/>
      <c r="AK43" s="63"/>
      <c r="AL43" s="62"/>
      <c r="AM43" s="66"/>
      <c r="AN43" s="65"/>
      <c r="AO43" s="63"/>
      <c r="AP43" s="62"/>
      <c r="AQ43" s="63"/>
      <c r="AR43" s="62"/>
      <c r="AS43" s="66"/>
      <c r="AT43" s="65"/>
      <c r="AU43" s="63"/>
      <c r="AV43" s="62"/>
      <c r="AW43" s="63"/>
      <c r="AX43" s="62"/>
      <c r="AY43" s="66"/>
      <c r="AZ43" s="67">
        <f t="shared" si="68"/>
        <v>1</v>
      </c>
      <c r="BA43" s="63">
        <f t="shared" si="69"/>
        <v>15</v>
      </c>
      <c r="BB43" s="38" t="str">
        <f t="shared" si="70"/>
        <v/>
      </c>
      <c r="BC43" s="63" t="str">
        <f t="shared" si="71"/>
        <v/>
      </c>
      <c r="BD43" s="38">
        <f t="shared" si="73"/>
        <v>2</v>
      </c>
      <c r="BE43" s="68">
        <f t="shared" si="72"/>
        <v>1</v>
      </c>
      <c r="BF43" s="432" t="s">
        <v>119</v>
      </c>
      <c r="BG43" s="57" t="s">
        <v>120</v>
      </c>
    </row>
    <row r="44" spans="1:59" s="69" customFormat="1" ht="16.149999999999999" hidden="1" customHeight="1" x14ac:dyDescent="0.2">
      <c r="A44" s="41" t="s">
        <v>121</v>
      </c>
      <c r="B44" s="58" t="s">
        <v>29</v>
      </c>
      <c r="C44" s="30" t="s">
        <v>491</v>
      </c>
      <c r="D44" s="60"/>
      <c r="E44" s="63" t="str">
        <f t="shared" si="64"/>
        <v/>
      </c>
      <c r="F44" s="62"/>
      <c r="G44" s="63" t="str">
        <f t="shared" si="65"/>
        <v/>
      </c>
      <c r="H44" s="62"/>
      <c r="I44" s="64"/>
      <c r="J44" s="35">
        <v>1</v>
      </c>
      <c r="K44" s="63">
        <f t="shared" si="66"/>
        <v>15</v>
      </c>
      <c r="L44" s="62">
        <v>1</v>
      </c>
      <c r="M44" s="63">
        <f t="shared" si="67"/>
        <v>15</v>
      </c>
      <c r="N44" s="62">
        <v>2</v>
      </c>
      <c r="O44" s="64" t="s">
        <v>31</v>
      </c>
      <c r="P44" s="65"/>
      <c r="Q44" s="63" t="str">
        <f>IF(P44*15=0,"",P44*15)</f>
        <v/>
      </c>
      <c r="R44" s="62"/>
      <c r="S44" s="63" t="str">
        <f>IF(R44*15=0,"",R44*15)</f>
        <v/>
      </c>
      <c r="T44" s="62"/>
      <c r="U44" s="64"/>
      <c r="V44" s="65"/>
      <c r="W44" s="63" t="str">
        <f>IF(V44*15=0,"",V44*15)</f>
        <v/>
      </c>
      <c r="X44" s="62"/>
      <c r="Y44" s="63" t="str">
        <f>IF(X44*15=0,"",X44*15)</f>
        <v/>
      </c>
      <c r="Z44" s="62"/>
      <c r="AA44" s="64"/>
      <c r="AB44" s="65"/>
      <c r="AC44" s="63" t="str">
        <f>IF(AB44*15=0,"",AB44*15)</f>
        <v/>
      </c>
      <c r="AD44" s="62"/>
      <c r="AE44" s="63" t="str">
        <f>IF(AD44*15=0,"",AD44*15)</f>
        <v/>
      </c>
      <c r="AF44" s="62"/>
      <c r="AG44" s="66"/>
      <c r="AH44" s="65"/>
      <c r="AI44" s="63" t="str">
        <f>IF(AH44*15=0,"",AH44*15)</f>
        <v/>
      </c>
      <c r="AJ44" s="62"/>
      <c r="AK44" s="63" t="str">
        <f>IF(AJ44*15=0,"",AJ44*15)</f>
        <v/>
      </c>
      <c r="AL44" s="62"/>
      <c r="AM44" s="66"/>
      <c r="AN44" s="65"/>
      <c r="AO44" s="63" t="str">
        <f>IF(AN44*15=0,"",AN44*15)</f>
        <v/>
      </c>
      <c r="AP44" s="62"/>
      <c r="AQ44" s="63" t="str">
        <f>IF(AP44*15=0,"",AP44*15)</f>
        <v/>
      </c>
      <c r="AR44" s="62"/>
      <c r="AS44" s="66"/>
      <c r="AT44" s="65"/>
      <c r="AU44" s="63" t="str">
        <f>IF(AT44*15=0,"",AT44*15)</f>
        <v/>
      </c>
      <c r="AV44" s="62"/>
      <c r="AW44" s="63" t="str">
        <f>IF(AV44*15=0,"",AV44*15)</f>
        <v/>
      </c>
      <c r="AX44" s="62"/>
      <c r="AY44" s="66"/>
      <c r="AZ44" s="67">
        <f t="shared" si="68"/>
        <v>1</v>
      </c>
      <c r="BA44" s="63">
        <f t="shared" si="69"/>
        <v>15</v>
      </c>
      <c r="BB44" s="38">
        <f t="shared" si="70"/>
        <v>1</v>
      </c>
      <c r="BC44" s="63">
        <f t="shared" si="71"/>
        <v>15</v>
      </c>
      <c r="BD44" s="38">
        <f t="shared" si="73"/>
        <v>2</v>
      </c>
      <c r="BE44" s="68">
        <f t="shared" si="72"/>
        <v>2</v>
      </c>
      <c r="BF44" s="432" t="s">
        <v>122</v>
      </c>
      <c r="BG44" s="57" t="s">
        <v>122</v>
      </c>
    </row>
    <row r="45" spans="1:59" s="69" customFormat="1" ht="16.149999999999999" hidden="1" customHeight="1" x14ac:dyDescent="0.2">
      <c r="A45" s="41" t="s">
        <v>123</v>
      </c>
      <c r="B45" s="58" t="s">
        <v>29</v>
      </c>
      <c r="C45" s="30" t="s">
        <v>124</v>
      </c>
      <c r="D45" s="60">
        <v>1</v>
      </c>
      <c r="E45" s="63">
        <f t="shared" si="64"/>
        <v>15</v>
      </c>
      <c r="F45" s="62"/>
      <c r="G45" s="63" t="str">
        <f t="shared" si="65"/>
        <v/>
      </c>
      <c r="H45" s="62">
        <v>2</v>
      </c>
      <c r="I45" s="64" t="s">
        <v>29</v>
      </c>
      <c r="J45" s="65"/>
      <c r="K45" s="63" t="str">
        <f t="shared" si="66"/>
        <v/>
      </c>
      <c r="L45" s="62"/>
      <c r="M45" s="63" t="str">
        <f t="shared" si="67"/>
        <v/>
      </c>
      <c r="N45" s="62"/>
      <c r="O45" s="64"/>
      <c r="P45" s="65"/>
      <c r="Q45" s="63" t="str">
        <f>IF(P45*15=0,"",P45*15)</f>
        <v/>
      </c>
      <c r="R45" s="62"/>
      <c r="S45" s="63" t="str">
        <f>IF(R45*15=0,"",R45*15)</f>
        <v/>
      </c>
      <c r="T45" s="62"/>
      <c r="U45" s="64"/>
      <c r="V45" s="65"/>
      <c r="W45" s="63" t="str">
        <f>IF(V45*15=0,"",V45*15)</f>
        <v/>
      </c>
      <c r="X45" s="62"/>
      <c r="Y45" s="63" t="str">
        <f>IF(X45*15=0,"",X45*15)</f>
        <v/>
      </c>
      <c r="Z45" s="62"/>
      <c r="AA45" s="64"/>
      <c r="AB45" s="65"/>
      <c r="AC45" s="63" t="str">
        <f>IF(AB45*15=0,"",AB45*15)</f>
        <v/>
      </c>
      <c r="AD45" s="62"/>
      <c r="AE45" s="63" t="str">
        <f>IF(AD45*15=0,"",AD45*15)</f>
        <v/>
      </c>
      <c r="AF45" s="62"/>
      <c r="AG45" s="66"/>
      <c r="AH45" s="65"/>
      <c r="AI45" s="63" t="str">
        <f>IF(AH45*15=0,"",AH45*15)</f>
        <v/>
      </c>
      <c r="AJ45" s="62"/>
      <c r="AK45" s="63" t="str">
        <f>IF(AJ45*15=0,"",AJ45*15)</f>
        <v/>
      </c>
      <c r="AL45" s="62"/>
      <c r="AM45" s="66"/>
      <c r="AN45" s="65"/>
      <c r="AO45" s="63" t="str">
        <f>IF(AN45*15=0,"",AN45*15)</f>
        <v/>
      </c>
      <c r="AP45" s="62"/>
      <c r="AQ45" s="63" t="str">
        <f>IF(AP45*15=0,"",AP45*15)</f>
        <v/>
      </c>
      <c r="AR45" s="62"/>
      <c r="AS45" s="66"/>
      <c r="AT45" s="65"/>
      <c r="AU45" s="63" t="str">
        <f>IF(AT45*15=0,"",AT45*15)</f>
        <v/>
      </c>
      <c r="AV45" s="62"/>
      <c r="AW45" s="63" t="str">
        <f>IF(AV45*15=0,"",AV45*15)</f>
        <v/>
      </c>
      <c r="AX45" s="62"/>
      <c r="AY45" s="66"/>
      <c r="AZ45" s="67">
        <f t="shared" si="68"/>
        <v>1</v>
      </c>
      <c r="BA45" s="63">
        <f t="shared" si="69"/>
        <v>15</v>
      </c>
      <c r="BB45" s="38" t="str">
        <f t="shared" si="70"/>
        <v/>
      </c>
      <c r="BC45" s="63" t="str">
        <f t="shared" si="71"/>
        <v/>
      </c>
      <c r="BD45" s="38">
        <f t="shared" si="73"/>
        <v>2</v>
      </c>
      <c r="BE45" s="68">
        <f t="shared" si="72"/>
        <v>1</v>
      </c>
      <c r="BF45" s="432" t="s">
        <v>125</v>
      </c>
      <c r="BG45" s="57" t="s">
        <v>125</v>
      </c>
    </row>
    <row r="46" spans="1:59" s="69" customFormat="1" ht="16.149999999999999" hidden="1" customHeight="1" x14ac:dyDescent="0.2">
      <c r="A46" s="41" t="s">
        <v>126</v>
      </c>
      <c r="B46" s="58" t="s">
        <v>29</v>
      </c>
      <c r="C46" s="70" t="s">
        <v>127</v>
      </c>
      <c r="D46" s="60"/>
      <c r="E46" s="63" t="str">
        <f t="shared" si="64"/>
        <v/>
      </c>
      <c r="F46" s="62"/>
      <c r="G46" s="63" t="str">
        <f t="shared" si="65"/>
        <v/>
      </c>
      <c r="H46" s="62"/>
      <c r="I46" s="71"/>
      <c r="J46" s="65"/>
      <c r="K46" s="63" t="str">
        <f t="shared" si="66"/>
        <v/>
      </c>
      <c r="L46" s="62"/>
      <c r="M46" s="63" t="str">
        <f t="shared" si="67"/>
        <v/>
      </c>
      <c r="N46" s="62"/>
      <c r="O46" s="71"/>
      <c r="P46" s="65"/>
      <c r="Q46" s="63" t="str">
        <f>IF(P46*15=0,"",P46*15)</f>
        <v/>
      </c>
      <c r="R46" s="62"/>
      <c r="S46" s="63" t="str">
        <f>IF(R46*15=0,"",R46*15)</f>
        <v/>
      </c>
      <c r="T46" s="62"/>
      <c r="U46" s="71"/>
      <c r="V46" s="65">
        <v>1</v>
      </c>
      <c r="W46" s="63">
        <f>IF(V46*15=0,"",V46*15)</f>
        <v>15</v>
      </c>
      <c r="X46" s="62"/>
      <c r="Y46" s="63" t="str">
        <f>IF(X46*15=0,"",X46*15)</f>
        <v/>
      </c>
      <c r="Z46" s="62">
        <v>2</v>
      </c>
      <c r="AA46" s="71" t="s">
        <v>43</v>
      </c>
      <c r="AB46" s="72"/>
      <c r="AC46" s="73"/>
      <c r="AD46" s="74"/>
      <c r="AE46" s="73"/>
      <c r="AF46" s="74"/>
      <c r="AG46" s="75"/>
      <c r="AH46" s="72"/>
      <c r="AI46" s="73"/>
      <c r="AJ46" s="74"/>
      <c r="AK46" s="73"/>
      <c r="AL46" s="74"/>
      <c r="AM46" s="75"/>
      <c r="AN46" s="72"/>
      <c r="AO46" s="73"/>
      <c r="AP46" s="74"/>
      <c r="AQ46" s="73"/>
      <c r="AR46" s="74"/>
      <c r="AS46" s="75"/>
      <c r="AT46" s="72"/>
      <c r="AU46" s="73"/>
      <c r="AV46" s="74"/>
      <c r="AW46" s="73"/>
      <c r="AX46" s="74"/>
      <c r="AY46" s="75"/>
      <c r="AZ46" s="67">
        <f t="shared" si="68"/>
        <v>1</v>
      </c>
      <c r="BA46" s="63">
        <f t="shared" si="69"/>
        <v>15</v>
      </c>
      <c r="BB46" s="38" t="str">
        <f t="shared" si="70"/>
        <v/>
      </c>
      <c r="BC46" s="63" t="str">
        <f t="shared" si="71"/>
        <v/>
      </c>
      <c r="BD46" s="38">
        <f t="shared" si="73"/>
        <v>2</v>
      </c>
      <c r="BE46" s="76">
        <f t="shared" si="72"/>
        <v>1</v>
      </c>
      <c r="BF46" s="432" t="s">
        <v>128</v>
      </c>
      <c r="BG46" s="57" t="s">
        <v>129</v>
      </c>
    </row>
    <row r="47" spans="1:59" s="286" customFormat="1" ht="16.149999999999999" hidden="1" customHeight="1" x14ac:dyDescent="0.2">
      <c r="A47" s="291"/>
      <c r="B47" s="292"/>
      <c r="C47" s="387" t="s">
        <v>130</v>
      </c>
      <c r="D47" s="19">
        <f>IF(SUM(D40:D46)=0,"",SUM(D40:D46))</f>
        <v>1</v>
      </c>
      <c r="E47" s="20">
        <f>IF(SUM(D40:D46)*15=0,"",SUM(D40:D46)*15)</f>
        <v>15</v>
      </c>
      <c r="F47" s="20" t="str">
        <f>IF(SUM(F40:F46)=0,"",SUM(F40:F46))</f>
        <v/>
      </c>
      <c r="G47" s="20">
        <f>SUM(G40:G46)</f>
        <v>0</v>
      </c>
      <c r="H47" s="20">
        <f>IF(SUM(H40:H46)=0,"",SUM(H40:H46))</f>
        <v>2</v>
      </c>
      <c r="I47" s="343">
        <f>IF(SUM(D40:D46)+SUM(F40:F46)=0,"",SUM(D40:D46)+SUM(F40:F46))</f>
        <v>1</v>
      </c>
      <c r="J47" s="77">
        <f>IF(SUM(J40:J46)=0,"",SUM(J40:J46))</f>
        <v>5</v>
      </c>
      <c r="K47" s="20">
        <f>IF(SUM(J40:J46)*15=0,"",SUM(J40:J46)*15)</f>
        <v>75</v>
      </c>
      <c r="L47" s="20">
        <f>IF(SUM(L40:L46)=0,"",SUM(L40:L46))</f>
        <v>1</v>
      </c>
      <c r="M47" s="20">
        <f>IF(SUM(L40:L46)*15=0,"",SUM(L40:L46)*15)</f>
        <v>15</v>
      </c>
      <c r="N47" s="20">
        <f>IF(SUM(N40:N46)=0,"",SUM(N40:N46))</f>
        <v>10</v>
      </c>
      <c r="O47" s="343">
        <f>IF(SUM(J40:J46)+SUM(L40:L46)=0,"",SUM(J40:J46)+SUM(L40:L46))</f>
        <v>6</v>
      </c>
      <c r="P47" s="77" t="str">
        <f>IF(SUM(P40:P46)=0,"",SUM(P40:P46))</f>
        <v/>
      </c>
      <c r="Q47" s="20" t="str">
        <f>IF(SUM(P40:P46)*15=0,"",SUM(P40:P46)*15)</f>
        <v/>
      </c>
      <c r="R47" s="20" t="str">
        <f>IF(SUM(R40:R46)=0,"",SUM(R40:R46))</f>
        <v/>
      </c>
      <c r="S47" s="20" t="str">
        <f>IF(SUM(R40:R46)*15=0,"",SUM(R40:R46)*15)</f>
        <v/>
      </c>
      <c r="T47" s="20" t="str">
        <f>IF(SUM(T40:T46)=0,"",SUM(T40:T46))</f>
        <v/>
      </c>
      <c r="U47" s="343" t="str">
        <f>IF(SUM(P40:P46)+SUM(R40:R46)=0,"",SUM(P40:P46)+SUM(R40:R46))</f>
        <v/>
      </c>
      <c r="V47" s="77">
        <f>IF(SUM(V40:V46)=0,"",SUM(V40:V46))</f>
        <v>1</v>
      </c>
      <c r="W47" s="20">
        <f>IF(SUM(V40:V46)*15=0,"",SUM(V40:V46)*15)</f>
        <v>15</v>
      </c>
      <c r="X47" s="20" t="str">
        <f>IF(SUM(X40:X46)=0,"",SUM(X40:X46))</f>
        <v/>
      </c>
      <c r="Y47" s="20" t="str">
        <f>IF(SUM(X40:X46)*15=0,"",SUM(X40:X46)*15)</f>
        <v/>
      </c>
      <c r="Z47" s="20">
        <f>IF(SUM(Z40:Z46)=0,"",SUM(Z40:Z46))</f>
        <v>2</v>
      </c>
      <c r="AA47" s="343">
        <f>IF(SUM(V40:V46)+SUM(X40:X46)=0,"",SUM(V40:V46)+SUM(X40:X46))</f>
        <v>1</v>
      </c>
      <c r="AB47" s="19" t="str">
        <f>IF(SUM(AB40:AB46)=0,"",SUM(AB40:AB46))</f>
        <v/>
      </c>
      <c r="AC47" s="20" t="str">
        <f>IF(SUM(AB40:AB46)*15=0,"",SUM(AB40:AB46)*15)</f>
        <v/>
      </c>
      <c r="AD47" s="20" t="str">
        <f>IF(SUM(AD40:AD46)=0,"",SUM(AD40:AD46))</f>
        <v/>
      </c>
      <c r="AE47" s="20" t="str">
        <f>IF(SUM(AD40:AD46)*15=0,"",SUM(AD40:AD46)*15)</f>
        <v/>
      </c>
      <c r="AF47" s="20" t="str">
        <f>IF(SUM(AF40:AF46)=0,"",SUM(AF40:AF46))</f>
        <v/>
      </c>
      <c r="AG47" s="344" t="str">
        <f>IF(SUM(AB40:AB46)+SUM(AD40:AD46)=0,"",SUM(AB40:AB46)+SUM(AD40:AD46))</f>
        <v/>
      </c>
      <c r="AH47" s="19" t="str">
        <f>IF(SUM(AH40:AH46)=0,"",SUM(AH40:AH46))</f>
        <v/>
      </c>
      <c r="AI47" s="20" t="str">
        <f>IF(SUM(AH40:AH46)*15=0,"",SUM(AH40:AH46)*15)</f>
        <v/>
      </c>
      <c r="AJ47" s="20" t="str">
        <f>IF(SUM(AJ40:AJ46)=0,"",SUM(AJ40:AJ46))</f>
        <v/>
      </c>
      <c r="AK47" s="20" t="str">
        <f>IF(SUM(AJ40:AJ46)*15=0,"",SUM(AJ40:AJ46)*15)</f>
        <v/>
      </c>
      <c r="AL47" s="20" t="str">
        <f>IF(SUM(AL40:AL46)=0,"",SUM(AL40:AL46))</f>
        <v/>
      </c>
      <c r="AM47" s="344" t="str">
        <f>IF(SUM(AH40:AH46)+SUM(AJ40:AJ46)=0,"",SUM(AH40:AH46)+SUM(AJ40:AJ46))</f>
        <v/>
      </c>
      <c r="AN47" s="19" t="str">
        <f>IF(SUM(AN40:AN46)=0,"",SUM(AN40:AN46))</f>
        <v/>
      </c>
      <c r="AO47" s="20" t="str">
        <f>IF(SUM(AN40:AN46)*15=0,"",SUM(AN40:AN46)*15)</f>
        <v/>
      </c>
      <c r="AP47" s="20" t="str">
        <f>IF(SUM(AP40:AP46)=0,"",SUM(AP40:AP46))</f>
        <v/>
      </c>
      <c r="AQ47" s="20" t="str">
        <f>IF(SUM(AP40:AP46)*15=0,"",SUM(AP40:AP46)*15)</f>
        <v/>
      </c>
      <c r="AR47" s="20" t="str">
        <f>IF(SUM(AR40:AR46)=0,"",SUM(AR40:AR46))</f>
        <v/>
      </c>
      <c r="AS47" s="344" t="str">
        <f>IF(SUM(AN40:AN46)+SUM(AP40:AP46)=0,"",SUM(AN40:AN46)+SUM(AP40:AP46))</f>
        <v/>
      </c>
      <c r="AT47" s="19" t="str">
        <f>IF(SUM(AT40:AT46)=0,"",SUM(AT40:AT46))</f>
        <v/>
      </c>
      <c r="AU47" s="20" t="str">
        <f>IF(SUM(AT40:AT46)*15=0,"",SUM(AT40:AT46)*15)</f>
        <v/>
      </c>
      <c r="AV47" s="20" t="str">
        <f>IF(SUM(AV40:AV46)=0,"",SUM(AV40:AV46))</f>
        <v/>
      </c>
      <c r="AW47" s="20" t="str">
        <f>IF(SUM(AV40:AV46)*15=0,"",SUM(AV40:AV46)*15)</f>
        <v/>
      </c>
      <c r="AX47" s="20" t="str">
        <f>IF(SUM(AX40:AX46)=0,"",SUM(AX40:AX46))</f>
        <v/>
      </c>
      <c r="AY47" s="344" t="str">
        <f>IF(SUM(AT40:AT46)+SUM(AV40:AV46)=0,"",SUM(AT40:AT46)+SUM(AV40:AV46))</f>
        <v/>
      </c>
      <c r="AZ47" s="23">
        <f>IF(SUM(AZ40:AZ46)=0,"",SUM(AZ40:AZ46))</f>
        <v>7</v>
      </c>
      <c r="BA47" s="20">
        <f>IF(SUM(AZ40:AZ46)*15=0,"",SUM(AZ40:AZ46)*15)</f>
        <v>105</v>
      </c>
      <c r="BB47" s="20">
        <f>IF(SUM(BB40:BB46)=0,"",SUM(BB40:BB46))</f>
        <v>1</v>
      </c>
      <c r="BC47" s="20">
        <f>IF(SUM(BB40:BB46)*15=0,"",SUM(BB40:BB46)*15)</f>
        <v>15</v>
      </c>
      <c r="BD47" s="250">
        <f>IF(SUM(BD40:BD46)=0,"",SUM(BD40:BD46))</f>
        <v>14</v>
      </c>
      <c r="BE47" s="345">
        <f>IF(SUM(AZ40:AZ46)+SUM(BB40:BB46)=0,"",SUM(AZ40:AZ46)+SUM(BB40:BB46))</f>
        <v>8</v>
      </c>
      <c r="BF47" s="428"/>
      <c r="BG47" s="24"/>
    </row>
    <row r="48" spans="1:59" s="289" customFormat="1" ht="16.149999999999999" hidden="1" customHeight="1" x14ac:dyDescent="0.2">
      <c r="A48" s="287" t="s">
        <v>131</v>
      </c>
      <c r="B48" s="288"/>
      <c r="C48" s="368" t="s">
        <v>132</v>
      </c>
      <c r="D48" s="713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714"/>
      <c r="Y48" s="714"/>
      <c r="Z48" s="714"/>
      <c r="AA48" s="714"/>
      <c r="AB48" s="714"/>
      <c r="AC48" s="714"/>
      <c r="AD48" s="714"/>
      <c r="AE48" s="714"/>
      <c r="AF48" s="714"/>
      <c r="AG48" s="71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585"/>
      <c r="BA48" s="580"/>
      <c r="BB48" s="580"/>
      <c r="BC48" s="580"/>
      <c r="BD48" s="580"/>
      <c r="BE48" s="581"/>
      <c r="BF48" s="425"/>
      <c r="BG48" s="3"/>
    </row>
    <row r="49" spans="1:60" s="40" customFormat="1" ht="16.149999999999999" hidden="1" customHeight="1" x14ac:dyDescent="0.2">
      <c r="A49" s="28" t="s">
        <v>382</v>
      </c>
      <c r="B49" s="29" t="s">
        <v>29</v>
      </c>
      <c r="C49" s="42" t="s">
        <v>144</v>
      </c>
      <c r="D49" s="35">
        <v>1</v>
      </c>
      <c r="E49" s="32">
        <f t="shared" ref="E49:E54" si="74">IF(D49*15=0,"",D49*15)</f>
        <v>15</v>
      </c>
      <c r="F49" s="33">
        <v>1</v>
      </c>
      <c r="G49" s="32">
        <f t="shared" ref="G49:G54" si="75">IF(F49*15=0,"",F49*15)</f>
        <v>15</v>
      </c>
      <c r="H49" s="33">
        <v>2</v>
      </c>
      <c r="I49" s="44" t="s">
        <v>43</v>
      </c>
      <c r="J49" s="35"/>
      <c r="K49" s="32" t="str">
        <f>IF(J49*15=0,"",J49*15)</f>
        <v/>
      </c>
      <c r="L49" s="33"/>
      <c r="M49" s="32" t="str">
        <f>IF(L49*15=0,"",L49*15)</f>
        <v/>
      </c>
      <c r="N49" s="33"/>
      <c r="O49" s="44"/>
      <c r="P49" s="35"/>
      <c r="Q49" s="32" t="str">
        <f>IF(P49*15=0,"",P49*15)</f>
        <v/>
      </c>
      <c r="R49" s="33"/>
      <c r="S49" s="32" t="str">
        <f>IF(R49*15=0,"",R49*15)</f>
        <v/>
      </c>
      <c r="T49" s="33"/>
      <c r="U49" s="44"/>
      <c r="V49" s="35"/>
      <c r="W49" s="32" t="str">
        <f t="shared" ref="W49:W54" si="76">IF(V49*15=0,"",V49*15)</f>
        <v/>
      </c>
      <c r="X49" s="33"/>
      <c r="Y49" s="32" t="str">
        <f t="shared" ref="Y49:Y54" si="77">IF(X49*15=0,"",X49*15)</f>
        <v/>
      </c>
      <c r="Z49" s="33"/>
      <c r="AA49" s="44"/>
      <c r="AB49" s="35"/>
      <c r="AC49" s="32" t="str">
        <f>IF(AB49*15=0,"",AB49*15)</f>
        <v/>
      </c>
      <c r="AD49" s="33"/>
      <c r="AE49" s="32" t="str">
        <f>IF(AD49*15=0,"",AD49*15)</f>
        <v/>
      </c>
      <c r="AF49" s="33"/>
      <c r="AG49" s="48"/>
      <c r="AH49" s="35"/>
      <c r="AI49" s="32" t="str">
        <f>IF(AH49*15=0,"",AH49*15)</f>
        <v/>
      </c>
      <c r="AJ49" s="33"/>
      <c r="AK49" s="32" t="str">
        <f>IF(AJ49*15=0,"",AJ49*15)</f>
        <v/>
      </c>
      <c r="AL49" s="33"/>
      <c r="AM49" s="48"/>
      <c r="AN49" s="35"/>
      <c r="AO49" s="32" t="str">
        <f>IF(AN49*15=0,"",AN49*15)</f>
        <v/>
      </c>
      <c r="AP49" s="33"/>
      <c r="AQ49" s="32" t="str">
        <f>IF(AP49*15=0,"",AP49*15)</f>
        <v/>
      </c>
      <c r="AR49" s="33"/>
      <c r="AS49" s="48"/>
      <c r="AT49" s="35"/>
      <c r="AU49" s="32" t="str">
        <f>IF(AT49*15=0,"",AT49*15)</f>
        <v/>
      </c>
      <c r="AV49" s="33"/>
      <c r="AW49" s="32" t="str">
        <f>IF(AV49*15=0,"",AV49*15)</f>
        <v/>
      </c>
      <c r="AX49" s="33"/>
      <c r="AY49" s="48"/>
      <c r="AZ49" s="37">
        <f t="shared" ref="AZ49:AZ54" si="78">IF(D49+J49+P49+V49+AB49+AH49+AN49+AT49=0,"",D49+J49+P49+V49+AB49+AH49+AN49+AT49)</f>
        <v>1</v>
      </c>
      <c r="BA49" s="32">
        <f t="shared" ref="BA49:BA54" si="79">IF((D49+J49+P49+V49+AB49+AH49+AN49+AT49)*15=0,"",(D49+J49+P49+V49+AB49+AH49+AN49+AT49)*15)</f>
        <v>15</v>
      </c>
      <c r="BB49" s="38">
        <f t="shared" ref="BB49:BB54" si="80">IF(F49+L49+R49+X49+AD49+AJ49+AP49+AV49=0,"",F49+L49+R49+X49+AD49+AJ49+AP49+AV49)</f>
        <v>1</v>
      </c>
      <c r="BC49" s="32">
        <f t="shared" ref="BC49:BC54" si="81">IF((F49+L49+R49+X49+AD49+AJ49+AP49+AV49)*15=0,"",(F49+L49+R49+X49+AD49+AJ49+AP49+AV49)*15)</f>
        <v>15</v>
      </c>
      <c r="BD49" s="38">
        <f t="shared" ref="BD49:BD54" si="82">IF(H49+N49+T49+Z49+AF49+AL49+AR49+AX49=0,"",H49+N49+T49+Z49+AF49+AL49+AR49+AX49)</f>
        <v>2</v>
      </c>
      <c r="BE49" s="49">
        <f t="shared" ref="BE49:BE54" si="83">IF((D49+J49+P49+V49+AB49+F49+L49+R49+X49+AD49+AH49+AN49+AT49+AF49+AP49+AV49)=0,"",(D49+J49+P49+V49+AB49+F49+L49+R49+X49+AD49+AH49+AN49+AT49+AJ49+AP49+AV49))</f>
        <v>2</v>
      </c>
      <c r="BF49" s="430"/>
      <c r="BG49" s="43"/>
    </row>
    <row r="50" spans="1:60" ht="16.149999999999999" hidden="1" customHeight="1" x14ac:dyDescent="0.2">
      <c r="A50" s="293" t="s">
        <v>134</v>
      </c>
      <c r="B50" s="29" t="s">
        <v>29</v>
      </c>
      <c r="C50" s="42" t="s">
        <v>135</v>
      </c>
      <c r="D50" s="201"/>
      <c r="E50" s="269" t="str">
        <f t="shared" si="74"/>
        <v/>
      </c>
      <c r="F50" s="198"/>
      <c r="G50" s="269" t="str">
        <f t="shared" si="75"/>
        <v/>
      </c>
      <c r="H50" s="198"/>
      <c r="I50" s="270"/>
      <c r="J50" s="201">
        <v>1</v>
      </c>
      <c r="K50" s="269">
        <f>IF(J50*15=0,"",J50*15)</f>
        <v>15</v>
      </c>
      <c r="L50" s="198">
        <v>1</v>
      </c>
      <c r="M50" s="269">
        <f>IF(L50*15=0,"",L50*15)</f>
        <v>15</v>
      </c>
      <c r="N50" s="198">
        <v>2</v>
      </c>
      <c r="O50" s="270" t="s">
        <v>31</v>
      </c>
      <c r="P50" s="201"/>
      <c r="Q50" s="269" t="str">
        <f>IF(P50*15=0,"",P50*15)</f>
        <v/>
      </c>
      <c r="R50" s="198"/>
      <c r="S50" s="269" t="str">
        <f>IF(R50*15=0,"",R50*15)</f>
        <v/>
      </c>
      <c r="T50" s="198"/>
      <c r="U50" s="270"/>
      <c r="V50" s="201"/>
      <c r="W50" s="269" t="str">
        <f t="shared" si="76"/>
        <v/>
      </c>
      <c r="X50" s="198"/>
      <c r="Y50" s="269" t="str">
        <f t="shared" si="77"/>
        <v/>
      </c>
      <c r="Z50" s="198"/>
      <c r="AA50" s="270"/>
      <c r="AB50" s="201"/>
      <c r="AC50" s="197" t="str">
        <f>IF(AB50*15=0,"",AB50*15)</f>
        <v/>
      </c>
      <c r="AD50" s="198"/>
      <c r="AE50" s="197" t="str">
        <f>IF(AD50*15=0,"",AD50*15)</f>
        <v/>
      </c>
      <c r="AF50" s="198"/>
      <c r="AG50" s="271"/>
      <c r="AH50" s="201"/>
      <c r="AI50" s="197" t="str">
        <f>IF(AH50*15=0,"",AH50*15)</f>
        <v/>
      </c>
      <c r="AJ50" s="198"/>
      <c r="AK50" s="197" t="str">
        <f>IF(AJ50*15=0,"",AJ50*15)</f>
        <v/>
      </c>
      <c r="AL50" s="198"/>
      <c r="AM50" s="271"/>
      <c r="AN50" s="201"/>
      <c r="AO50" s="197" t="str">
        <f>IF(AN50*15=0,"",AN50*15)</f>
        <v/>
      </c>
      <c r="AP50" s="198"/>
      <c r="AQ50" s="197" t="str">
        <f>IF(AP50*15=0,"",AP50*15)</f>
        <v/>
      </c>
      <c r="AR50" s="198"/>
      <c r="AS50" s="271"/>
      <c r="AT50" s="201"/>
      <c r="AU50" s="197" t="str">
        <f>IF(AT50*15=0,"",AT50*15)</f>
        <v/>
      </c>
      <c r="AV50" s="198"/>
      <c r="AW50" s="197" t="str">
        <f>IF(AV50*15=0,"",AV50*15)</f>
        <v/>
      </c>
      <c r="AX50" s="198"/>
      <c r="AY50" s="271"/>
      <c r="AZ50" s="272">
        <f t="shared" si="78"/>
        <v>1</v>
      </c>
      <c r="BA50" s="269">
        <f t="shared" si="79"/>
        <v>15</v>
      </c>
      <c r="BB50" s="273">
        <f t="shared" si="80"/>
        <v>1</v>
      </c>
      <c r="BC50" s="269">
        <f t="shared" si="81"/>
        <v>15</v>
      </c>
      <c r="BD50" s="273">
        <f t="shared" si="82"/>
        <v>2</v>
      </c>
      <c r="BE50" s="449">
        <f t="shared" si="83"/>
        <v>2</v>
      </c>
      <c r="BF50" s="429" t="s">
        <v>136</v>
      </c>
      <c r="BG50" s="278" t="s">
        <v>133</v>
      </c>
    </row>
    <row r="51" spans="1:60" s="40" customFormat="1" ht="16.149999999999999" hidden="1" customHeight="1" x14ac:dyDescent="0.2">
      <c r="A51" s="622" t="s">
        <v>139</v>
      </c>
      <c r="B51" s="29" t="s">
        <v>29</v>
      </c>
      <c r="C51" s="604" t="s">
        <v>140</v>
      </c>
      <c r="D51" s="50"/>
      <c r="E51" s="618" t="str">
        <f t="shared" si="74"/>
        <v/>
      </c>
      <c r="F51" s="52"/>
      <c r="G51" s="618" t="str">
        <f t="shared" si="75"/>
        <v/>
      </c>
      <c r="H51" s="52"/>
      <c r="I51" s="53"/>
      <c r="J51" s="54"/>
      <c r="K51" s="51" t="str">
        <f>IF(J51*15=0,"",J51*15)</f>
        <v/>
      </c>
      <c r="L51" s="52"/>
      <c r="M51" s="51" t="str">
        <f>IF(L51*15=0,"",L51*15)</f>
        <v/>
      </c>
      <c r="N51" s="52"/>
      <c r="O51" s="53"/>
      <c r="P51" s="340">
        <v>2</v>
      </c>
      <c r="Q51" s="51">
        <f>IF(P51*15=0,"",P51*15)</f>
        <v>30</v>
      </c>
      <c r="R51" s="33">
        <v>2</v>
      </c>
      <c r="S51" s="32">
        <f>IF(R51*15=0,"",R51*15)</f>
        <v>30</v>
      </c>
      <c r="T51" s="33">
        <v>6</v>
      </c>
      <c r="U51" s="34" t="s">
        <v>29</v>
      </c>
      <c r="V51" s="35"/>
      <c r="W51" s="32" t="str">
        <f t="shared" si="76"/>
        <v/>
      </c>
      <c r="X51" s="33"/>
      <c r="Y51" s="32" t="str">
        <f t="shared" si="77"/>
        <v/>
      </c>
      <c r="Z51" s="33"/>
      <c r="AA51" s="34"/>
      <c r="AB51" s="35"/>
      <c r="AC51" s="32" t="str">
        <f>IF(AB51*15=0,"",AB51*15)</f>
        <v/>
      </c>
      <c r="AD51" s="33"/>
      <c r="AE51" s="32" t="str">
        <f>IF(AD51*15=0,"",AD51*15)</f>
        <v/>
      </c>
      <c r="AF51" s="33"/>
      <c r="AG51" s="36"/>
      <c r="AH51" s="35"/>
      <c r="AI51" s="32" t="str">
        <f>IF(AH51*15=0,"",AH51*15)</f>
        <v/>
      </c>
      <c r="AJ51" s="33"/>
      <c r="AK51" s="32" t="str">
        <f>IF(AJ51*15=0,"",AJ51*15)</f>
        <v/>
      </c>
      <c r="AL51" s="33"/>
      <c r="AM51" s="36"/>
      <c r="AN51" s="35"/>
      <c r="AO51" s="32" t="str">
        <f>IF(AN51*15=0,"",AN51*15)</f>
        <v/>
      </c>
      <c r="AP51" s="33"/>
      <c r="AQ51" s="32" t="str">
        <f>IF(AP51*15=0,"",AP51*15)</f>
        <v/>
      </c>
      <c r="AR51" s="33"/>
      <c r="AS51" s="36"/>
      <c r="AT51" s="35"/>
      <c r="AU51" s="32" t="str">
        <f>IF(AT51*15=0,"",AT51*15)</f>
        <v/>
      </c>
      <c r="AV51" s="33"/>
      <c r="AW51" s="32" t="str">
        <f>IF(AV51*15=0,"",AV51*15)</f>
        <v/>
      </c>
      <c r="AX51" s="33"/>
      <c r="AY51" s="36"/>
      <c r="AZ51" s="37">
        <f t="shared" si="78"/>
        <v>2</v>
      </c>
      <c r="BA51" s="32">
        <f t="shared" si="79"/>
        <v>30</v>
      </c>
      <c r="BB51" s="38">
        <f t="shared" si="80"/>
        <v>2</v>
      </c>
      <c r="BC51" s="32">
        <f t="shared" si="81"/>
        <v>30</v>
      </c>
      <c r="BD51" s="38">
        <f t="shared" si="82"/>
        <v>6</v>
      </c>
      <c r="BE51" s="39">
        <f t="shared" si="83"/>
        <v>4</v>
      </c>
      <c r="BF51" s="429" t="s">
        <v>141</v>
      </c>
      <c r="BG51" s="278" t="s">
        <v>133</v>
      </c>
    </row>
    <row r="52" spans="1:60" s="40" customFormat="1" ht="16.149999999999999" hidden="1" customHeight="1" x14ac:dyDescent="0.2">
      <c r="A52" s="28" t="s">
        <v>142</v>
      </c>
      <c r="B52" s="29" t="s">
        <v>29</v>
      </c>
      <c r="C52" s="42" t="s">
        <v>143</v>
      </c>
      <c r="D52" s="50"/>
      <c r="E52" s="618" t="str">
        <f t="shared" si="74"/>
        <v/>
      </c>
      <c r="F52" s="52"/>
      <c r="G52" s="618" t="str">
        <f t="shared" si="75"/>
        <v/>
      </c>
      <c r="H52" s="52"/>
      <c r="I52" s="53"/>
      <c r="J52" s="54"/>
      <c r="K52" s="51" t="str">
        <f>IF(J52*15=0,"",J52*15)</f>
        <v/>
      </c>
      <c r="L52" s="52"/>
      <c r="M52" s="51" t="str">
        <f>IF(L52*15=0,"",L52*15)</f>
        <v/>
      </c>
      <c r="N52" s="52"/>
      <c r="O52" s="53"/>
      <c r="P52" s="35">
        <v>1</v>
      </c>
      <c r="Q52" s="32">
        <f>IF(P52*15=0,"",P52*15)</f>
        <v>15</v>
      </c>
      <c r="R52" s="33">
        <v>2</v>
      </c>
      <c r="S52" s="32">
        <f>IF(R52*15=0,"",R52*15)</f>
        <v>30</v>
      </c>
      <c r="T52" s="33">
        <v>4</v>
      </c>
      <c r="U52" s="34" t="s">
        <v>43</v>
      </c>
      <c r="V52" s="35"/>
      <c r="W52" s="32" t="str">
        <f t="shared" si="76"/>
        <v/>
      </c>
      <c r="X52" s="33"/>
      <c r="Y52" s="32" t="str">
        <f t="shared" si="77"/>
        <v/>
      </c>
      <c r="Z52" s="33"/>
      <c r="AA52" s="34"/>
      <c r="AB52" s="35"/>
      <c r="AC52" s="32" t="str">
        <f>IF(AB52*15=0,"",AB52*15)</f>
        <v/>
      </c>
      <c r="AD52" s="33"/>
      <c r="AE52" s="32" t="str">
        <f>IF(AD52*15=0,"",AD52*15)</f>
        <v/>
      </c>
      <c r="AF52" s="33"/>
      <c r="AG52" s="36"/>
      <c r="AH52" s="35"/>
      <c r="AI52" s="32" t="str">
        <f>IF(AH52*15=0,"",AH52*15)</f>
        <v/>
      </c>
      <c r="AJ52" s="33"/>
      <c r="AK52" s="32" t="str">
        <f>IF(AJ52*15=0,"",AJ52*15)</f>
        <v/>
      </c>
      <c r="AL52" s="33"/>
      <c r="AM52" s="36"/>
      <c r="AN52" s="35"/>
      <c r="AO52" s="32" t="str">
        <f>IF(AN52*15=0,"",AN52*15)</f>
        <v/>
      </c>
      <c r="AP52" s="33"/>
      <c r="AQ52" s="32" t="str">
        <f>IF(AP52*15=0,"",AP52*15)</f>
        <v/>
      </c>
      <c r="AR52" s="33"/>
      <c r="AS52" s="36"/>
      <c r="AT52" s="35"/>
      <c r="AU52" s="32" t="str">
        <f>IF(AT52*15=0,"",AT52*15)</f>
        <v/>
      </c>
      <c r="AV52" s="33"/>
      <c r="AW52" s="32" t="str">
        <f>IF(AV52*15=0,"",AV52*15)</f>
        <v/>
      </c>
      <c r="AX52" s="33"/>
      <c r="AY52" s="36"/>
      <c r="AZ52" s="37">
        <f t="shared" si="78"/>
        <v>1</v>
      </c>
      <c r="BA52" s="32">
        <f t="shared" si="79"/>
        <v>15</v>
      </c>
      <c r="BB52" s="38">
        <f t="shared" si="80"/>
        <v>2</v>
      </c>
      <c r="BC52" s="32">
        <f t="shared" si="81"/>
        <v>30</v>
      </c>
      <c r="BD52" s="38">
        <f t="shared" si="82"/>
        <v>4</v>
      </c>
      <c r="BE52" s="39">
        <f t="shared" si="83"/>
        <v>3</v>
      </c>
      <c r="BF52" s="429" t="s">
        <v>265</v>
      </c>
      <c r="BG52" s="278" t="s">
        <v>265</v>
      </c>
    </row>
    <row r="53" spans="1:60" s="40" customFormat="1" ht="16.149999999999999" hidden="1" customHeight="1" x14ac:dyDescent="0.2">
      <c r="A53" s="28" t="s">
        <v>383</v>
      </c>
      <c r="B53" s="29" t="s">
        <v>29</v>
      </c>
      <c r="C53" s="42" t="s">
        <v>264</v>
      </c>
      <c r="D53" s="50"/>
      <c r="E53" s="618" t="str">
        <f t="shared" si="74"/>
        <v/>
      </c>
      <c r="F53" s="52"/>
      <c r="G53" s="618" t="str">
        <f t="shared" si="75"/>
        <v/>
      </c>
      <c r="H53" s="52"/>
      <c r="I53" s="647"/>
      <c r="J53" s="54"/>
      <c r="K53" s="51"/>
      <c r="L53" s="52"/>
      <c r="M53" s="51"/>
      <c r="N53" s="52"/>
      <c r="O53" s="647"/>
      <c r="P53" s="35"/>
      <c r="Q53" s="32"/>
      <c r="R53" s="33"/>
      <c r="S53" s="32"/>
      <c r="T53" s="33"/>
      <c r="U53" s="44"/>
      <c r="V53" s="35">
        <v>1</v>
      </c>
      <c r="W53" s="32">
        <f t="shared" si="76"/>
        <v>15</v>
      </c>
      <c r="X53" s="33">
        <v>1</v>
      </c>
      <c r="Y53" s="32">
        <f t="shared" si="77"/>
        <v>15</v>
      </c>
      <c r="Z53" s="33">
        <v>2</v>
      </c>
      <c r="AA53" s="44" t="s">
        <v>43</v>
      </c>
      <c r="AB53" s="35"/>
      <c r="AC53" s="32"/>
      <c r="AD53" s="33"/>
      <c r="AE53" s="32"/>
      <c r="AF53" s="33"/>
      <c r="AG53" s="48"/>
      <c r="AH53" s="35"/>
      <c r="AI53" s="32"/>
      <c r="AJ53" s="33"/>
      <c r="AK53" s="32"/>
      <c r="AL53" s="33"/>
      <c r="AM53" s="48"/>
      <c r="AN53" s="35"/>
      <c r="AO53" s="32"/>
      <c r="AP53" s="33"/>
      <c r="AQ53" s="32"/>
      <c r="AR53" s="33"/>
      <c r="AS53" s="48"/>
      <c r="AT53" s="35"/>
      <c r="AU53" s="32"/>
      <c r="AV53" s="33"/>
      <c r="AW53" s="32"/>
      <c r="AX53" s="33"/>
      <c r="AY53" s="48"/>
      <c r="AZ53" s="37">
        <f t="shared" si="78"/>
        <v>1</v>
      </c>
      <c r="BA53" s="32">
        <f t="shared" si="79"/>
        <v>15</v>
      </c>
      <c r="BB53" s="38">
        <f t="shared" si="80"/>
        <v>1</v>
      </c>
      <c r="BC53" s="32">
        <f t="shared" si="81"/>
        <v>15</v>
      </c>
      <c r="BD53" s="38">
        <f t="shared" si="82"/>
        <v>2</v>
      </c>
      <c r="BE53" s="39">
        <f t="shared" si="83"/>
        <v>2</v>
      </c>
      <c r="BF53" s="430"/>
      <c r="BG53" s="43"/>
    </row>
    <row r="54" spans="1:60" s="40" customFormat="1" ht="16.149999999999999" hidden="1" customHeight="1" x14ac:dyDescent="0.2">
      <c r="A54" s="28" t="s">
        <v>384</v>
      </c>
      <c r="B54" s="248" t="s">
        <v>29</v>
      </c>
      <c r="C54" s="59" t="s">
        <v>137</v>
      </c>
      <c r="D54" s="50"/>
      <c r="E54" s="618" t="str">
        <f t="shared" si="74"/>
        <v/>
      </c>
      <c r="F54" s="52"/>
      <c r="G54" s="618" t="str">
        <f t="shared" si="75"/>
        <v/>
      </c>
      <c r="H54" s="52"/>
      <c r="I54" s="53"/>
      <c r="J54" s="54"/>
      <c r="K54" s="55" t="str">
        <f>IF(J54*15=0,"",J54*15)</f>
        <v/>
      </c>
      <c r="L54" s="52"/>
      <c r="M54" s="51" t="str">
        <f>IF(L54*15=0,"",L54*15)</f>
        <v/>
      </c>
      <c r="N54" s="52"/>
      <c r="O54" s="53"/>
      <c r="P54" s="35"/>
      <c r="Q54" s="32" t="str">
        <f>IF(P54*15=0,"",P54*15)</f>
        <v/>
      </c>
      <c r="R54" s="33"/>
      <c r="S54" s="32" t="str">
        <f>IF(R54*15=0,"",R54*15)</f>
        <v/>
      </c>
      <c r="T54" s="33"/>
      <c r="U54" s="34"/>
      <c r="V54" s="35">
        <v>2</v>
      </c>
      <c r="W54" s="63">
        <f t="shared" si="76"/>
        <v>30</v>
      </c>
      <c r="X54" s="33"/>
      <c r="Y54" s="32" t="str">
        <f t="shared" si="77"/>
        <v/>
      </c>
      <c r="Z54" s="33">
        <v>2</v>
      </c>
      <c r="AA54" s="34" t="s">
        <v>43</v>
      </c>
      <c r="AB54" s="35"/>
      <c r="AC54" s="32"/>
      <c r="AD54" s="33"/>
      <c r="AE54" s="32"/>
      <c r="AF54" s="33"/>
      <c r="AG54" s="36"/>
      <c r="AH54" s="35"/>
      <c r="AI54" s="32"/>
      <c r="AJ54" s="33"/>
      <c r="AK54" s="32"/>
      <c r="AL54" s="33"/>
      <c r="AM54" s="36"/>
      <c r="AN54" s="35"/>
      <c r="AO54" s="32"/>
      <c r="AP54" s="33"/>
      <c r="AQ54" s="32"/>
      <c r="AR54" s="33"/>
      <c r="AS54" s="36"/>
      <c r="AT54" s="35"/>
      <c r="AU54" s="32"/>
      <c r="AV54" s="33"/>
      <c r="AW54" s="32"/>
      <c r="AX54" s="33"/>
      <c r="AY54" s="36"/>
      <c r="AZ54" s="37">
        <f t="shared" si="78"/>
        <v>2</v>
      </c>
      <c r="BA54" s="32">
        <f t="shared" si="79"/>
        <v>30</v>
      </c>
      <c r="BB54" s="38" t="str">
        <f t="shared" si="80"/>
        <v/>
      </c>
      <c r="BC54" s="32" t="str">
        <f t="shared" si="81"/>
        <v/>
      </c>
      <c r="BD54" s="38">
        <f t="shared" si="82"/>
        <v>2</v>
      </c>
      <c r="BE54" s="39">
        <f t="shared" si="83"/>
        <v>2</v>
      </c>
      <c r="BF54" s="432" t="s">
        <v>138</v>
      </c>
      <c r="BG54" s="56" t="s">
        <v>138</v>
      </c>
      <c r="BH54" s="56"/>
    </row>
    <row r="55" spans="1:60" s="286" customFormat="1" ht="16.149999999999999" hidden="1" customHeight="1" x14ac:dyDescent="0.2">
      <c r="A55" s="295"/>
      <c r="B55" s="296" t="s">
        <v>29</v>
      </c>
      <c r="C55" s="384" t="s">
        <v>145</v>
      </c>
      <c r="D55" s="19">
        <f>IF(SUM(D49:D54)=0,"",SUM(D49:D54))</f>
        <v>1</v>
      </c>
      <c r="E55" s="20">
        <f>IF(SUM(D49:D54)*15=0,"",SUM(D49:D54)*15)</f>
        <v>15</v>
      </c>
      <c r="F55" s="20">
        <f>IF(SUM(F49:F54)=0,"",SUM(F49:F54))</f>
        <v>1</v>
      </c>
      <c r="G55" s="20">
        <f>SUM(G49:G54)</f>
        <v>15</v>
      </c>
      <c r="H55" s="20">
        <f>IF(SUM(H49:H54)=0,"",SUM(H49:H54))</f>
        <v>2</v>
      </c>
      <c r="I55" s="343">
        <f>IF(SUM(D49:D54)+SUM(F49:F54)=0,"",SUM(D49:D54)+SUM(F49:F54))</f>
        <v>2</v>
      </c>
      <c r="J55" s="19">
        <f>IF(SUM(J49:J54)=0,"",SUM(J49:J54))</f>
        <v>1</v>
      </c>
      <c r="K55" s="20">
        <f>IF(SUM(J49:J54)*15=0,"",SUM(J49:J54)*15)</f>
        <v>15</v>
      </c>
      <c r="L55" s="20">
        <f>IF(SUM(L49:L54)=0,"",SUM(L49:L54))</f>
        <v>1</v>
      </c>
      <c r="M55" s="20">
        <f>IF(SUM(L49:L54)*15=0,"",SUM(L49:L54)*15)</f>
        <v>15</v>
      </c>
      <c r="N55" s="20">
        <f>IF(SUM(N49:N54)=0,"",SUM(N49:N54))</f>
        <v>2</v>
      </c>
      <c r="O55" s="343">
        <f>IF(SUM(J49:J54)+SUM(L49:L54)=0,"",SUM(J49:J54)+SUM(L49:L54))</f>
        <v>2</v>
      </c>
      <c r="P55" s="19">
        <f>IF(SUM(P49:P54)=0,"",SUM(P49:P54))</f>
        <v>3</v>
      </c>
      <c r="Q55" s="20">
        <f>IF(SUM(P49:P54)*15=0,"",SUM(P49:P54)*15)</f>
        <v>45</v>
      </c>
      <c r="R55" s="20">
        <f>IF(SUM(R49:R54)=0,"",SUM(R49:R54))</f>
        <v>4</v>
      </c>
      <c r="S55" s="20">
        <f>IF(SUM(R49:R54)*15=0,"",SUM(R49:R54)*15)</f>
        <v>60</v>
      </c>
      <c r="T55" s="20">
        <f>IF(SUM(T49:T54)=0,"",SUM(T49:T54))</f>
        <v>10</v>
      </c>
      <c r="U55" s="343">
        <f>IF(SUM(P49:P54)+SUM(R49:R54)=0,"",SUM(P49:P54)+SUM(R49:R54))</f>
        <v>7</v>
      </c>
      <c r="V55" s="19">
        <f>IF(SUM(V49:V54)=0,"",SUM(V49:V54))</f>
        <v>3</v>
      </c>
      <c r="W55" s="20">
        <f>IF(SUM(V49:V54)*15=0,"",SUM(V49:V54)*15)</f>
        <v>45</v>
      </c>
      <c r="X55" s="20">
        <f>IF(SUM(X49:X54)=0,"",SUM(X49:X54))</f>
        <v>1</v>
      </c>
      <c r="Y55" s="20">
        <f>IF(SUM(X49:X54)*15=0,"",SUM(X49:X54)*15)</f>
        <v>15</v>
      </c>
      <c r="Z55" s="20">
        <f>IF(SUM(Z49:Z54)=0,"",SUM(Z49:Z54))</f>
        <v>4</v>
      </c>
      <c r="AA55" s="343">
        <f>IF(SUM(V49:V54)+SUM(X49:X54)=0,"",SUM(V49:V54)+SUM(X49:X54))</f>
        <v>4</v>
      </c>
      <c r="AB55" s="19" t="str">
        <f>IF(SUM(AB49:AB54)=0,"",SUM(AB49:AB54))</f>
        <v/>
      </c>
      <c r="AC55" s="20" t="str">
        <f>IF(SUM(AB49:AB54)*15=0,"",SUM(AB49:AB54)*15)</f>
        <v/>
      </c>
      <c r="AD55" s="20" t="str">
        <f>IF(SUM(AD49:AD54)=0,"",SUM(AD49:AD54))</f>
        <v/>
      </c>
      <c r="AE55" s="20" t="str">
        <f>IF(SUM(AD49:AD54)*15=0,"",SUM(AD49:AD54)*15)</f>
        <v/>
      </c>
      <c r="AF55" s="21" t="str">
        <f>IF(SUM(AF49:AF54)=0,"",SUM(AF49:AF54))</f>
        <v/>
      </c>
      <c r="AG55" s="22" t="str">
        <f>IF(SUM(AB49:AB54)+SUM(AD49:AD54)=0,"",SUM(AB49:AB54)+SUM(AD49:AD54))</f>
        <v/>
      </c>
      <c r="AH55" s="19" t="str">
        <f>IF(SUM(AH49:AH54)=0,"",SUM(AH49:AH54))</f>
        <v/>
      </c>
      <c r="AI55" s="20" t="str">
        <f>IF(SUM(AH49:AH54)*15=0,"",SUM(AH49:AH54)*15)</f>
        <v/>
      </c>
      <c r="AJ55" s="20" t="str">
        <f>IF(SUM(AJ49:AJ54)=0,"",SUM(AJ49:AJ54))</f>
        <v/>
      </c>
      <c r="AK55" s="20" t="str">
        <f>IF(SUM(AJ49:AJ54)*15=0,"",SUM(AJ49:AJ54)*15)</f>
        <v/>
      </c>
      <c r="AL55" s="21" t="str">
        <f>IF(SUM(AL49:AL54)=0,"",SUM(AL49:AL54))</f>
        <v/>
      </c>
      <c r="AM55" s="22" t="str">
        <f>IF(SUM(AH49:AH54)+SUM(AJ49:AJ54)=0,"",SUM(AH49:AH54)+SUM(AJ49:AJ54))</f>
        <v/>
      </c>
      <c r="AN55" s="19" t="str">
        <f>IF(SUM(AN49:AN54)=0,"",SUM(AN49:AN54))</f>
        <v/>
      </c>
      <c r="AO55" s="20" t="str">
        <f>IF(SUM(AN49:AN54)*15=0,"",SUM(AN49:AN54)*15)</f>
        <v/>
      </c>
      <c r="AP55" s="20" t="str">
        <f>IF(SUM(AP49:AP54)=0,"",SUM(AP49:AP54))</f>
        <v/>
      </c>
      <c r="AQ55" s="20" t="str">
        <f>IF(SUM(AP49:AP54)*15=0,"",SUM(AP49:AP54)*15)</f>
        <v/>
      </c>
      <c r="AR55" s="21" t="str">
        <f>IF(SUM(AR49:AR54)=0,"",SUM(AR49:AR54))</f>
        <v/>
      </c>
      <c r="AS55" s="22" t="str">
        <f>IF(SUM(AN49:AN54)+SUM(AP49:AP54)=0,"",SUM(AN49:AN54)+SUM(AP49:AP54))</f>
        <v/>
      </c>
      <c r="AT55" s="19" t="str">
        <f>IF(SUM(AT49:AT54)=0,"",SUM(AT49:AT54))</f>
        <v/>
      </c>
      <c r="AU55" s="20" t="str">
        <f>IF(SUM(AT49:AT54)*15=0,"",SUM(AT49:AT54)*15)</f>
        <v/>
      </c>
      <c r="AV55" s="20" t="str">
        <f>IF(SUM(AV49:AV54)=0,"",SUM(AV49:AV54))</f>
        <v/>
      </c>
      <c r="AW55" s="20" t="str">
        <f>IF(SUM(AV49:AV54)*15=0,"",SUM(AV49:AV54)*15)</f>
        <v/>
      </c>
      <c r="AX55" s="21" t="str">
        <f>IF(SUM(AX49:AX54)=0,"",SUM(AX49:AX54))</f>
        <v/>
      </c>
      <c r="AY55" s="22" t="str">
        <f>IF(SUM(AT49:AT54)+SUM(AV49:AV54)=0,"",SUM(AT49:AT54)+SUM(AV49:AV54))</f>
        <v/>
      </c>
      <c r="AZ55" s="23">
        <f>IF(SUM(AZ49:AZ54)=0,"",SUM(AZ49:AZ54))</f>
        <v>8</v>
      </c>
      <c r="BA55" s="20">
        <f>IF(SUM(AZ49:AZ54)*15=0,"",SUM(AZ49:AZ54)*15)</f>
        <v>120</v>
      </c>
      <c r="BB55" s="20">
        <f>IF(SUM(BB49:BB54)=0,"",SUM(BB49:BB54))</f>
        <v>7</v>
      </c>
      <c r="BC55" s="20">
        <f>IF(SUM(BB49:BB54)*15=0,"",SUM(BB49:BB54)*15)</f>
        <v>105</v>
      </c>
      <c r="BD55" s="350">
        <f>IF(SUM(BD49:BD54)=0,"",SUM(BD49:BD54))</f>
        <v>18</v>
      </c>
      <c r="BE55" s="78">
        <f>IF(SUM(AZ49:AZ54)+SUM(BB49:BB54)=0,"",SUM(AZ49:AZ54)+SUM(BB49:BB54))</f>
        <v>15</v>
      </c>
      <c r="BF55" s="428"/>
      <c r="BG55" s="24"/>
    </row>
    <row r="56" spans="1:60" s="297" customFormat="1" ht="16.149999999999999" hidden="1" customHeight="1" thickBot="1" x14ac:dyDescent="0.25">
      <c r="A56" s="731" t="s">
        <v>278</v>
      </c>
      <c r="B56" s="732"/>
      <c r="C56" s="733"/>
      <c r="D56" s="79">
        <f>IF((SUM(D12:D20)+SUM(D23:D37)+SUM(D40:D46)+SUM(D49:D54))=0,"",(SUM(D12:D20)+SUM(D23:D37)+SUM(D40:D46)+SUM(D49:D54)))</f>
        <v>16</v>
      </c>
      <c r="E56" s="80">
        <f>E55+E47+E38+E21</f>
        <v>212</v>
      </c>
      <c r="F56" s="80">
        <f>IF((SUM(F12:F20)+SUM(F23:F37)+SUM(F40:F46)+SUM(F49:F54))=0,"",(SUM(F12:F20)+SUM(F23:F37)+SUM(F40:F46)+SUM(F49:F54)))</f>
        <v>21</v>
      </c>
      <c r="G56" s="80">
        <f>G21+G38+G47+G55</f>
        <v>262</v>
      </c>
      <c r="H56" s="80">
        <f>IF((SUM(H12:H20)+SUM(H23:H37)+SUM(H40:H46)+SUM(H49:H54))=0,"",(SUM(H12:H20)+SUM(H23:H37)+SUM(H40:H46)+SUM(H49:H54)))</f>
        <v>30</v>
      </c>
      <c r="I56" s="81">
        <f>IF((SUM(D12:D20)+SUM(F12:F20)+SUM(D23:D37)+SUM(F23:F37)+SUM(D40:D46)+SUM(F40:F46)+SUM(D49:D54)+SUM(F49:F54))=0,"",(SUM(D12:D20)+SUM(F12:F20)+SUM(D23:D37)+SUM(F23:F37)+SUM(D40:D46)+SUM(F40:F46)+SUM(D49:D54)+SUM(F49:F54)))</f>
        <v>37</v>
      </c>
      <c r="J56" s="79">
        <f>IF((SUM(J12:J20)+SUM(J23:J37)+SUM(J40:J46)+SUM(J49:J54))=0,"",(SUM(J12:J20)+SUM(J23:J37)+SUM(J40:J46)+SUM(J49:J54)))</f>
        <v>20</v>
      </c>
      <c r="K56" s="80">
        <f>IF((((SUM(J12:J20)+SUM(J23:J37)+SUM(J40:J46)+SUM(J49:J54))*15))=0,"",(((SUM(J12:J20)+SUM(J23:J37)+SUM(J40:J46)+SUM(J49:J54))*15)))</f>
        <v>300</v>
      </c>
      <c r="L56" s="80">
        <f>IF((SUM(L12:L20)+SUM(L23:L37)+SUM(L40:L46)+SUM(L49:L54))=0,"",(SUM(L12:L20)+SUM(L23:L37)+SUM(L40:L46)+SUM(L49:L54)))</f>
        <v>4</v>
      </c>
      <c r="M56" s="80">
        <f>IF((((SUM(L12:L20)+SUM(L23:L37)+SUM(L40:L46)+SUM(L49:L54))*15))=0,"",(((SUM(L12:L20)+SUM(L23:L37)+SUM(L40:L46)+SUM(L49:L54))*15)))</f>
        <v>60</v>
      </c>
      <c r="N56" s="80">
        <f>IF((SUM(N12:N20)+SUM(N23:N37)+SUM(N40:N46)+SUM(N49:N54))=0,"",(SUM(N12:N20)+SUM(N23:N37)+SUM(N40:N46)+SUM(N49:N54)))</f>
        <v>30</v>
      </c>
      <c r="O56" s="81">
        <f>IF((SUM(J12:J20)+SUM(L12:L20)+SUM(J23:J37)+SUM(L23:L37)+SUM(J40:J46)+SUM(L40:L46)+SUM(J49:J54)+SUM(L49:L54))=0,"",(SUM(J12:J20)+SUM(L12:L20)+SUM(J23:J37)+SUM(L23:L37)+SUM(J40:J46)+SUM(L40:L46)+SUM(J49:J54)+SUM(L49:L54)))</f>
        <v>24</v>
      </c>
      <c r="P56" s="79">
        <f>IF((SUM(P12:P20)+SUM(P23:P37)+SUM(P40:P46)+SUM(P49:P54))=0,"",(SUM(P12:P20)+SUM(P23:P37)+SUM(P40:P46)+SUM(P49:P54)))</f>
        <v>13</v>
      </c>
      <c r="Q56" s="80">
        <f>IF((((SUM(P12:P20)+SUM(P23:P37)+SUM(P40:P46)+SUM(P49:P54))*15))=0,"",(((SUM(P12:P20)+SUM(P23:P37)+SUM(P40:P46)+SUM(P49:P54))*15)))</f>
        <v>195</v>
      </c>
      <c r="R56" s="80">
        <f>IF((SUM(R12:R20)+SUM(R23:R37)+SUM(R40:R46)+SUM(R49:R54))=0,"",(SUM(R12:R20)+SUM(R23:R37)+SUM(R40:R46)+SUM(R49:R54)))</f>
        <v>6</v>
      </c>
      <c r="S56" s="80">
        <f>IF((((SUM(R12:R20)+SUM(R23:R37)+SUM(R40:R46)+SUM(R49:R54))*15))=0,"",(((SUM(R12:R20)+SUM(R23:R37)+SUM(R40:R46)+SUM(R49:R54))*15)))</f>
        <v>90</v>
      </c>
      <c r="T56" s="80">
        <f>IF((SUM(T12:T20)+SUM(T23:T37)+SUM(T40:T46)+SUM(T49:T54))=0,"",(SUM(T12:T20)+SUM(T23:T37)+SUM(T40:T46)+SUM(T49:T54)))</f>
        <v>24</v>
      </c>
      <c r="U56" s="81">
        <f>IF((SUM(P12:P20)+SUM(R12:R20)+SUM(P23:P37)+SUM(R23:R37)+SUM(P40:P46)+SUM(R40:R46)+SUM(P49:P54)+SUM(R49:R54))=0,"",(SUM(P12:P20)+SUM(R12:R20)+SUM(P23:P37)+SUM(R23:R37)+SUM(P40:P46)+SUM(R40:R46)+SUM(P49:P54)+SUM(R49:R54)))</f>
        <v>19</v>
      </c>
      <c r="V56" s="79">
        <f>IF((SUM(V12:V20)+SUM(V23:V37)+SUM(V40:V46)+SUM(V49:V54))=0,"",(SUM(V12:V20)+SUM(V23:V37)+SUM(V40:V46)+SUM(V49:V54)))</f>
        <v>5</v>
      </c>
      <c r="W56" s="80">
        <f>IF((((SUM(V12:V20)+SUM(V23:V37)+SUM(V40:V46)+SUM(V49:V54))*15))=0,"",(((SUM(V12:V20)+SUM(V23:V37)+SUM(V40:V46)+SUM(V49:V54))*15)))</f>
        <v>75</v>
      </c>
      <c r="X56" s="80">
        <f>IF((SUM(X12:X20)+SUM(X23:X37)+SUM(X40:X46)+SUM(X49:X54))=0,"",(SUM(X12:X20)+SUM(X23:X37)+SUM(X40:X46)+SUM(X49:X54)))</f>
        <v>2</v>
      </c>
      <c r="Y56" s="80">
        <f>IF((((SUM(X12:X20)+SUM(X23:X37)+SUM(X40:X46)+SUM(X49:X54))*15))=0,"",(((SUM(X12:X20)+SUM(X23:X37)+SUM(X40:X46)+SUM(X49:X54))*15)))</f>
        <v>30</v>
      </c>
      <c r="Z56" s="80">
        <f>IF((SUM(Z12:Z20)+SUM(Z23:Z37)+SUM(Z40:Z46)+SUM(Z49:Z54))=0,"",(SUM(Z12:Z20)+SUM(Z23:Z37)+SUM(Z40:Z46)+SUM(Z49:Z54)))</f>
        <v>8</v>
      </c>
      <c r="AA56" s="81">
        <f>IF((SUM(V12:V20)+SUM(X12:X20)+SUM(V23:V37)+SUM(X23:X37)+SUM(V40:V46)+SUM(X40:X46)+SUM(V49:V54)+SUM(X49:X54))=0,"",(SUM(V12:V20)+SUM(X12:X20)+SUM(V23:V37)+SUM(X23:X37)+SUM(V40:V46)+SUM(X40:X46)+SUM(V49:V54)+SUM(X49:X54)))</f>
        <v>7</v>
      </c>
      <c r="AB56" s="79" t="str">
        <f>IF((SUM(AB12:AB20)+SUM(AB23:AB37)+SUM(AB40:AB46)+SUM(AB49:AB54))=0,"",(SUM(AB12:AB20)+SUM(AB23:AB37)+SUM(AB40:AB46)+SUM(AB49:AB54)))</f>
        <v/>
      </c>
      <c r="AC56" s="80" t="str">
        <f>IF((((SUM(AB12:AB20)+SUM(AB23:AB37)+SUM(AB40:AB46)+SUM(AB49:AB54))*15))=0,"",(((SUM(AB12:AB20)+SUM(AB23:AB37)+SUM(AB40:AB46)+SUM(AB49:AB54))*15)))</f>
        <v/>
      </c>
      <c r="AD56" s="80" t="str">
        <f>IF((SUM(AD12:AD20)+SUM(AD23:AD37)+SUM(AD40:AD46)+SUM(AD49:AD54))=0,"",(SUM(AD12:AD20)+SUM(AD23:AD37)+SUM(AD40:AD46)+SUM(AD49:AD54)))</f>
        <v/>
      </c>
      <c r="AE56" s="80" t="str">
        <f>IF((((SUM(AD12:AD20)+SUM(AD23:AD37)+SUM(AD40:AD46)+SUM(AD49:AD54))*15))=0,"",(((SUM(AD12:AD20)+SUM(AD23:AD37)+SUM(AD40:AD46)+SUM(AD49:AD54))*15)))</f>
        <v/>
      </c>
      <c r="AF56" s="82" t="str">
        <f>IF((SUM(AF12:AF20)+SUM(AF23:AF37)+SUM(AF40:AF46)+SUM(AF49:AF54))=0,"",(SUM(AF12:AF20)+SUM(AF23:AF37)+SUM(AF40:AF46)+SUM(AF49:AF54)))</f>
        <v/>
      </c>
      <c r="AG56" s="83" t="str">
        <f>IF((SUM(AB12:AB20)+SUM(AD12:AD20)+SUM(AB23:AB37)+SUM(AD23:AD37)+SUM(AB40:AB46)+SUM(AD40:AD46)+SUM(AB49:AB54)+SUM(AD49:AD54))=0,"",(SUM(AB12:AB20)+SUM(AD12:AD20)+SUM(AB23:AB37)+SUM(AD23:AD37)+SUM(AB40:AB46)+SUM(AD40:AD46)+SUM(AB49:AB54)+SUM(AD49:AD54)))</f>
        <v/>
      </c>
      <c r="AH56" s="79" t="str">
        <f>IF((SUM(AH12:AH20)+SUM(AH23:AH37)+SUM(AH40:AH46)+SUM(AH49:AH54))=0,"",(SUM(AH12:AH20)+SUM(AH23:AH37)+SUM(AH40:AH46)+SUM(AH49:AH54)))</f>
        <v/>
      </c>
      <c r="AI56" s="80" t="str">
        <f>IF((((SUM(AH12:AH20)+SUM(AH23:AH37)+SUM(AH40:AH46)+SUM(AH49:AH54))*15))=0,"",(((SUM(AH12:AH20)+SUM(AH23:AH37)+SUM(AH40:AH46)+SUM(AH49:AH54))*15)))</f>
        <v/>
      </c>
      <c r="AJ56" s="80" t="str">
        <f>IF((SUM(AJ12:AJ20)+SUM(AJ23:AJ37)+SUM(AJ40:AJ46)+SUM(AJ49:AJ54))=0,"",(SUM(AJ12:AJ20)+SUM(AJ23:AJ37)+SUM(AJ40:AJ46)+SUM(AJ49:AJ54)))</f>
        <v/>
      </c>
      <c r="AK56" s="80" t="str">
        <f>IF((((SUM(AJ12:AJ20)+SUM(AJ23:AJ37)+SUM(AJ40:AJ46)+SUM(AJ49:AJ54))*15))=0,"",(((SUM(AJ12:AJ20)+SUM(AJ23:AJ37)+SUM(AJ40:AJ46)+SUM(AJ49:AJ54))*15)))</f>
        <v/>
      </c>
      <c r="AL56" s="82" t="str">
        <f>IF((SUM(AL12:AL20)+SUM(AL23:AL37)+SUM(AL40:AL46)+SUM(AL49:AL54))=0,"",(SUM(AL12:AL20)+SUM(AL23:AL37)+SUM(AL40:AL46)+SUM(AL49:AL54)))</f>
        <v/>
      </c>
      <c r="AM56" s="83" t="str">
        <f>IF((SUM(AH12:AH20)+SUM(AJ12:AJ20)+SUM(AH23:AH37)+SUM(AJ23:AJ37)+SUM(AH40:AH46)+SUM(AJ40:AJ46)+SUM(AH49:AH54)+SUM(AJ49:AJ54))=0,"",(SUM(AH12:AH20)+SUM(AJ12:AJ20)+SUM(AH23:AH37)+SUM(AJ23:AJ37)+SUM(AH40:AH46)+SUM(AJ40:AJ46)+SUM(AH49:AH54)+SUM(AJ49:AJ54)))</f>
        <v/>
      </c>
      <c r="AN56" s="79" t="str">
        <f>IF((SUM(AN12:AN20)+SUM(AN23:AN37)+SUM(AN40:AN46)+SUM(AN49:AN54))=0,"",(SUM(AN12:AN20)+SUM(AN23:AN37)+SUM(AN40:AN46)+SUM(AN49:AN54)))</f>
        <v/>
      </c>
      <c r="AO56" s="80" t="str">
        <f>IF((((SUM(AN12:AN20)+SUM(AN23:AN37)+SUM(AN40:AN46)+SUM(AN49:AN54))*15))=0,"",(((SUM(AN12:AN20)+SUM(AN23:AN37)+SUM(AN40:AN46)+SUM(AN49:AN54))*15)))</f>
        <v/>
      </c>
      <c r="AP56" s="80" t="str">
        <f>IF((SUM(AP12:AP20)+SUM(AP23:AP37)+SUM(AP40:AP46)+SUM(AP49:AP54))=0,"",(SUM(AP12:AP20)+SUM(AP23:AP37)+SUM(AP40:AP46)+SUM(AP49:AP54)))</f>
        <v/>
      </c>
      <c r="AQ56" s="80" t="str">
        <f>IF((((SUM(AP12:AP20)+SUM(AP23:AP37)+SUM(AP40:AP46)+SUM(AP49:AP54))*15))=0,"",(((SUM(AP12:AP20)+SUM(AP23:AP37)+SUM(AP40:AP46)+SUM(AP49:AP54))*15)))</f>
        <v/>
      </c>
      <c r="AR56" s="82" t="str">
        <f>IF((SUM(AR12:AR20)+SUM(AR23:AR37)+SUM(AR40:AR46)+SUM(AR49:AR54))=0,"",(SUM(AR12:AR20)+SUM(AR23:AR37)+SUM(AR40:AR46)+SUM(AR49:AR54)))</f>
        <v/>
      </c>
      <c r="AS56" s="83" t="str">
        <f>IF((SUM(AN12:AN20)+SUM(AP12:AP20)+SUM(AN23:AN37)+SUM(AP23:AP37)+SUM(AN40:AN46)+SUM(AP40:AP46)+SUM(AN49:AN54)+SUM(AP49:AP54))=0,"",(SUM(AN12:AN20)+SUM(AP12:AP20)+SUM(AN23:AN37)+SUM(AP23:AP37)+SUM(AN40:AN46)+SUM(AP40:AP46)+SUM(AN49:AN54)+SUM(AP49:AP54)))</f>
        <v/>
      </c>
      <c r="AT56" s="79" t="str">
        <f>IF((SUM(AT12:AT20)+SUM(AT23:AT37)+SUM(AT40:AT46)+SUM(AT49:AT54))=0,"",(SUM(AT12:AT20)+SUM(AT23:AT37)+SUM(AT40:AT46)+SUM(AT49:AT54)))</f>
        <v/>
      </c>
      <c r="AU56" s="80" t="str">
        <f>IF((((SUM(AT12:AT20)+SUM(AT23:AT37)+SUM(AT40:AT46)+SUM(AT49:AT54))*15))=0,"",(((SUM(AT12:AT20)+SUM(AT23:AT37)+SUM(AT40:AT46)+SUM(AT49:AT54))*15)))</f>
        <v/>
      </c>
      <c r="AV56" s="80" t="str">
        <f>IF((SUM(AV12:AV20)+SUM(AV23:AV37)+SUM(AV40:AV46)+SUM(AV49:AV54))=0,"",(SUM(AV12:AV20)+SUM(AV23:AV37)+SUM(AV40:AV46)+SUM(AV49:AV54)))</f>
        <v/>
      </c>
      <c r="AW56" s="80" t="str">
        <f>IF((((SUM(AV12:AV20)+SUM(AV23:AV37)+SUM(AV40:AV46)+SUM(AV49:AV54))*15))=0,"",(((SUM(AV12:AV20)+SUM(AV23:AV37)+SUM(AV40:AV46)+SUM(AV49:AV54))*15)))</f>
        <v/>
      </c>
      <c r="AX56" s="82" t="str">
        <f>IF((SUM(AX12:AX20)+SUM(AX23:AX37)+SUM(AX40:AX46)+SUM(AX49:AX54))=0,"",(SUM(AX12:AX20)+SUM(AX23:AX37)+SUM(AX40:AX46)+SUM(AX49:AX54)))</f>
        <v/>
      </c>
      <c r="AY56" s="83" t="str">
        <f>IF((SUM(AT12:AT20)+SUM(AV12:AV20)+SUM(AT23:AT37)+SUM(AV23:AV37)+SUM(AT40:AT46)+SUM(AV40:AV46)+SUM(AT49:AT54)+SUM(AV49:AV54))=0,"",(SUM(AT12:AT20)+SUM(AV12:AV20)+SUM(AT23:AT37)+SUM(AV23:AV37)+SUM(AT40:AT46)+SUM(AV40:AV46)+SUM(AT49:AT54)+SUM(AV49:AV54)))</f>
        <v/>
      </c>
      <c r="AZ56" s="84">
        <f>IF((SUM(AZ12:AZ20)+SUM(AZ23:AZ37)+SUM(AZ40:AZ46)+SUM(AZ49:AZ54))=0,"",(SUM(AZ12:AZ20)+SUM(AZ23:AZ37)+SUM(AZ40:AZ46)+SUM(AZ49:AZ54)))</f>
        <v>54</v>
      </c>
      <c r="BA56" s="80">
        <f>IF((((SUM(AZ12:AZ20)+SUM(AZ23:AZ37)+SUM(AZ40:AZ46)+SUM(AZ49:AZ54))*15))=0,"",(((SUM(AZ12:AZ20)+SUM(AZ23:AZ37)+SUM(AZ40:AZ46)+SUM(AZ49:AZ54))*15)))</f>
        <v>810</v>
      </c>
      <c r="BB56" s="80">
        <f>IF((SUM(BB12:BB20)+SUM(BB23:BB37)+SUM(BB40:BB46)+SUM(BB49:BB54))=0,"",(SUM(BB12:BB20)+SUM(BB23:BB37)+SUM(BB40:BB46)+SUM(BB49:BB54)))</f>
        <v>33</v>
      </c>
      <c r="BC56" s="80">
        <f>IF((((SUM(BB12:BB20)+SUM(BB23:BB37)+SUM(BB40:BB46)+SUM(BB49:BB54))*15))=0,"",(((SUM(BB12:BB20)+SUM(BB23:BB37)+SUM(BB40:BB46)+SUM(BB49:BB54))*15)))</f>
        <v>495</v>
      </c>
      <c r="BD56" s="85">
        <f>IF((SUM(BD12:BD20)+SUM(BD23:BD37)+SUM(BD40:BD46)+SUM(BD49:BD54))=0,"",(SUM(BD12:BD20)+SUM(BD23:BD37)+SUM(BD40:BD46)+SUM(BD49:BD54)))</f>
        <v>92</v>
      </c>
      <c r="BE56" s="86">
        <f>IF((SUM(AZ12:AZ20)+SUM(BB12:BB20)+SUM(AZ23:AZ37)+SUM(BB23:BB37)+SUM(AZ40:AZ46)+SUM(BB40:BB46)+SUM(AZ49:AZ54)+SUM(BB49:BB54))=0,"",(SUM(AZ12:AZ20)+SUM(BB12:BB20)+SUM(AZ23:AZ37)+SUM(BB23:BB37)+SUM(AZ40:AZ46)+SUM(BB40:BB46)+SUM(AZ49:AZ54)+SUM(BB49:BB54)))</f>
        <v>87</v>
      </c>
      <c r="BF56" s="434"/>
      <c r="BG56" s="87"/>
    </row>
    <row r="57" spans="1:60" s="93" customFormat="1" ht="16.149999999999999" hidden="1" customHeight="1" thickBot="1" x14ac:dyDescent="0.25">
      <c r="A57" s="741" t="s">
        <v>146</v>
      </c>
      <c r="B57" s="742"/>
      <c r="C57" s="743"/>
      <c r="D57" s="88">
        <f>SUM(D56)</f>
        <v>16</v>
      </c>
      <c r="E57" s="89">
        <f t="shared" ref="E57:BE57" si="84">SUM(E56)</f>
        <v>212</v>
      </c>
      <c r="F57" s="89">
        <f t="shared" si="84"/>
        <v>21</v>
      </c>
      <c r="G57" s="89">
        <f t="shared" si="84"/>
        <v>262</v>
      </c>
      <c r="H57" s="89">
        <f t="shared" si="84"/>
        <v>30</v>
      </c>
      <c r="I57" s="90">
        <f t="shared" si="84"/>
        <v>37</v>
      </c>
      <c r="J57" s="91">
        <f t="shared" si="84"/>
        <v>20</v>
      </c>
      <c r="K57" s="89">
        <f t="shared" si="84"/>
        <v>300</v>
      </c>
      <c r="L57" s="89">
        <f t="shared" si="84"/>
        <v>4</v>
      </c>
      <c r="M57" s="89">
        <f t="shared" si="84"/>
        <v>60</v>
      </c>
      <c r="N57" s="89">
        <f t="shared" si="84"/>
        <v>30</v>
      </c>
      <c r="O57" s="90">
        <f t="shared" si="84"/>
        <v>24</v>
      </c>
      <c r="P57" s="91">
        <f t="shared" si="84"/>
        <v>13</v>
      </c>
      <c r="Q57" s="89">
        <f t="shared" si="84"/>
        <v>195</v>
      </c>
      <c r="R57" s="89">
        <f t="shared" si="84"/>
        <v>6</v>
      </c>
      <c r="S57" s="89">
        <f t="shared" si="84"/>
        <v>90</v>
      </c>
      <c r="T57" s="89">
        <f t="shared" si="84"/>
        <v>24</v>
      </c>
      <c r="U57" s="90">
        <f t="shared" si="84"/>
        <v>19</v>
      </c>
      <c r="V57" s="91">
        <f t="shared" si="84"/>
        <v>5</v>
      </c>
      <c r="W57" s="89">
        <f t="shared" si="84"/>
        <v>75</v>
      </c>
      <c r="X57" s="89">
        <f t="shared" si="84"/>
        <v>2</v>
      </c>
      <c r="Y57" s="89">
        <f t="shared" si="84"/>
        <v>30</v>
      </c>
      <c r="Z57" s="89">
        <f t="shared" si="84"/>
        <v>8</v>
      </c>
      <c r="AA57" s="90">
        <f t="shared" si="84"/>
        <v>7</v>
      </c>
      <c r="AB57" s="91">
        <f t="shared" si="84"/>
        <v>0</v>
      </c>
      <c r="AC57" s="89">
        <f t="shared" si="84"/>
        <v>0</v>
      </c>
      <c r="AD57" s="89">
        <f t="shared" si="84"/>
        <v>0</v>
      </c>
      <c r="AE57" s="89">
        <f t="shared" si="84"/>
        <v>0</v>
      </c>
      <c r="AF57" s="89">
        <f t="shared" si="84"/>
        <v>0</v>
      </c>
      <c r="AG57" s="89">
        <f t="shared" si="84"/>
        <v>0</v>
      </c>
      <c r="AH57" s="89">
        <f t="shared" si="84"/>
        <v>0</v>
      </c>
      <c r="AI57" s="89">
        <f t="shared" si="84"/>
        <v>0</v>
      </c>
      <c r="AJ57" s="89">
        <f t="shared" si="84"/>
        <v>0</v>
      </c>
      <c r="AK57" s="89">
        <f t="shared" si="84"/>
        <v>0</v>
      </c>
      <c r="AL57" s="89">
        <f t="shared" si="84"/>
        <v>0</v>
      </c>
      <c r="AM57" s="89">
        <f t="shared" si="84"/>
        <v>0</v>
      </c>
      <c r="AN57" s="89">
        <f t="shared" si="84"/>
        <v>0</v>
      </c>
      <c r="AO57" s="89">
        <f t="shared" si="84"/>
        <v>0</v>
      </c>
      <c r="AP57" s="89">
        <f t="shared" si="84"/>
        <v>0</v>
      </c>
      <c r="AQ57" s="89">
        <f t="shared" si="84"/>
        <v>0</v>
      </c>
      <c r="AR57" s="89">
        <f t="shared" si="84"/>
        <v>0</v>
      </c>
      <c r="AS57" s="89">
        <f t="shared" si="84"/>
        <v>0</v>
      </c>
      <c r="AT57" s="89">
        <f t="shared" si="84"/>
        <v>0</v>
      </c>
      <c r="AU57" s="89">
        <f t="shared" si="84"/>
        <v>0</v>
      </c>
      <c r="AV57" s="89">
        <f t="shared" si="84"/>
        <v>0</v>
      </c>
      <c r="AW57" s="89">
        <f t="shared" si="84"/>
        <v>0</v>
      </c>
      <c r="AX57" s="89">
        <f t="shared" si="84"/>
        <v>0</v>
      </c>
      <c r="AY57" s="89">
        <f t="shared" si="84"/>
        <v>0</v>
      </c>
      <c r="AZ57" s="89">
        <f t="shared" si="84"/>
        <v>54</v>
      </c>
      <c r="BA57" s="89">
        <f t="shared" si="84"/>
        <v>810</v>
      </c>
      <c r="BB57" s="89">
        <f t="shared" si="84"/>
        <v>33</v>
      </c>
      <c r="BC57" s="89">
        <f t="shared" si="84"/>
        <v>495</v>
      </c>
      <c r="BD57" s="89">
        <f t="shared" si="84"/>
        <v>92</v>
      </c>
      <c r="BE57" s="92">
        <f t="shared" si="84"/>
        <v>87</v>
      </c>
      <c r="BF57" s="428"/>
      <c r="BG57" s="24"/>
    </row>
    <row r="58" spans="1:60" s="262" customFormat="1" ht="16.149999999999999" customHeight="1" x14ac:dyDescent="0.2">
      <c r="A58" s="256" t="s">
        <v>11</v>
      </c>
      <c r="B58" s="257"/>
      <c r="C58" s="258" t="s">
        <v>147</v>
      </c>
      <c r="D58" s="648"/>
      <c r="E58" s="649"/>
      <c r="F58" s="650"/>
      <c r="G58" s="649"/>
      <c r="H58" s="650"/>
      <c r="I58" s="651"/>
      <c r="J58" s="650"/>
      <c r="K58" s="649"/>
      <c r="L58" s="650"/>
      <c r="M58" s="649"/>
      <c r="N58" s="650"/>
      <c r="O58" s="651"/>
      <c r="P58" s="96"/>
      <c r="Q58" s="95"/>
      <c r="R58" s="96"/>
      <c r="S58" s="95"/>
      <c r="T58" s="96"/>
      <c r="U58" s="97"/>
      <c r="V58" s="96"/>
      <c r="W58" s="95"/>
      <c r="X58" s="96"/>
      <c r="Y58" s="95"/>
      <c r="Z58" s="96"/>
      <c r="AA58" s="97"/>
      <c r="AB58" s="96"/>
      <c r="AC58" s="95"/>
      <c r="AD58" s="96"/>
      <c r="AE58" s="95"/>
      <c r="AF58" s="96"/>
      <c r="AG58" s="97"/>
      <c r="AH58" s="96"/>
      <c r="AI58" s="95"/>
      <c r="AJ58" s="96"/>
      <c r="AK58" s="95"/>
      <c r="AL58" s="96"/>
      <c r="AM58" s="97"/>
      <c r="AN58" s="96"/>
      <c r="AO58" s="95"/>
      <c r="AP58" s="96"/>
      <c r="AQ58" s="95"/>
      <c r="AR58" s="96"/>
      <c r="AS58" s="97"/>
      <c r="AT58" s="96"/>
      <c r="AU58" s="95"/>
      <c r="AV58" s="96"/>
      <c r="AW58" s="95"/>
      <c r="AX58" s="96"/>
      <c r="AY58" s="97"/>
      <c r="AZ58" s="98"/>
      <c r="BA58" s="96"/>
      <c r="BB58" s="96"/>
      <c r="BC58" s="96"/>
      <c r="BD58" s="96"/>
      <c r="BE58" s="99"/>
      <c r="BF58" s="425"/>
      <c r="BG58" s="3"/>
    </row>
    <row r="59" spans="1:60" s="262" customFormat="1" ht="16.149999999999999" customHeight="1" x14ac:dyDescent="0.2">
      <c r="A59" s="298" t="s">
        <v>148</v>
      </c>
      <c r="B59" s="299"/>
      <c r="C59" s="300" t="s">
        <v>149</v>
      </c>
      <c r="D59" s="713"/>
      <c r="E59" s="714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4"/>
      <c r="U59" s="714"/>
      <c r="V59" s="714"/>
      <c r="W59" s="714"/>
      <c r="X59" s="714"/>
      <c r="Y59" s="714"/>
      <c r="Z59" s="714"/>
      <c r="AA59" s="714"/>
      <c r="AB59" s="714"/>
      <c r="AC59" s="714"/>
      <c r="AD59" s="714"/>
      <c r="AE59" s="714"/>
      <c r="AF59" s="714"/>
      <c r="AG59" s="71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464"/>
      <c r="AY59" s="464"/>
      <c r="AZ59" s="585"/>
      <c r="BA59" s="580"/>
      <c r="BB59" s="580"/>
      <c r="BC59" s="580"/>
      <c r="BD59" s="580"/>
      <c r="BE59" s="581"/>
      <c r="BF59" s="425"/>
      <c r="BG59" s="3"/>
    </row>
    <row r="60" spans="1:60" s="69" customFormat="1" ht="16.149999999999999" customHeight="1" x14ac:dyDescent="0.2">
      <c r="A60" s="622" t="s">
        <v>366</v>
      </c>
      <c r="B60" s="58" t="s">
        <v>29</v>
      </c>
      <c r="C60" s="629" t="s">
        <v>150</v>
      </c>
      <c r="D60" s="610"/>
      <c r="E60" s="55" t="str">
        <f t="shared" ref="E60:E73" si="85">IF(D60*15=0,"",D60*15)</f>
        <v/>
      </c>
      <c r="F60" s="341"/>
      <c r="G60" s="55" t="str">
        <f t="shared" ref="G60:G73" si="86">IF(F60*15=0,"",F60*15)</f>
        <v/>
      </c>
      <c r="H60" s="341"/>
      <c r="I60" s="342"/>
      <c r="J60" s="340"/>
      <c r="K60" s="55" t="str">
        <f>IF(J60*15=0,"",J60*15)</f>
        <v/>
      </c>
      <c r="L60" s="341"/>
      <c r="M60" s="55" t="str">
        <f>IF(L60*15=0,"",L60*15)</f>
        <v/>
      </c>
      <c r="N60" s="341"/>
      <c r="O60" s="342"/>
      <c r="P60" s="340">
        <v>2</v>
      </c>
      <c r="Q60" s="55">
        <f>IF(P60*15=0,"",P60*15)</f>
        <v>30</v>
      </c>
      <c r="R60" s="62"/>
      <c r="S60" s="63" t="str">
        <f t="shared" ref="S60:S73" si="87">IF(R60*15=0,"",R60*15)</f>
        <v/>
      </c>
      <c r="T60" s="62">
        <v>2</v>
      </c>
      <c r="U60" s="64" t="s">
        <v>29</v>
      </c>
      <c r="V60" s="65"/>
      <c r="W60" s="63" t="str">
        <f t="shared" ref="W60:W73" si="88">IF(V60*15=0,"",V60*15)</f>
        <v/>
      </c>
      <c r="X60" s="62"/>
      <c r="Y60" s="63" t="str">
        <f t="shared" ref="Y60:Y73" si="89">IF(X60*15=0,"",X60*15)</f>
        <v/>
      </c>
      <c r="Z60" s="62"/>
      <c r="AA60" s="64"/>
      <c r="AB60" s="65"/>
      <c r="AC60" s="63" t="str">
        <f t="shared" ref="AC60:AC68" si="90">IF(AB60*15=0,"",AB60*15)</f>
        <v/>
      </c>
      <c r="AD60" s="62"/>
      <c r="AE60" s="63" t="str">
        <f t="shared" ref="AE60:AE68" si="91">IF(AD60*15=0,"",AD60*15)</f>
        <v/>
      </c>
      <c r="AF60" s="62"/>
      <c r="AG60" s="66"/>
      <c r="AH60" s="65"/>
      <c r="AI60" s="63" t="str">
        <f t="shared" ref="AI60:AI73" si="92">IF(AH60*15=0,"",AH60*15)</f>
        <v/>
      </c>
      <c r="AJ60" s="62"/>
      <c r="AK60" s="63" t="str">
        <f t="shared" ref="AK60:AK65" si="93">IF(AJ60*15=0,"",AJ60*15)</f>
        <v/>
      </c>
      <c r="AL60" s="62"/>
      <c r="AM60" s="66"/>
      <c r="AN60" s="65"/>
      <c r="AO60" s="63" t="str">
        <f t="shared" ref="AO60:AO65" si="94">IF(AN60*15=0,"",AN60*15)</f>
        <v/>
      </c>
      <c r="AP60" s="62"/>
      <c r="AQ60" s="63" t="str">
        <f t="shared" ref="AQ60:AQ65" si="95">IF(AP60*15=0,"",AP60*15)</f>
        <v/>
      </c>
      <c r="AR60" s="62"/>
      <c r="AS60" s="66"/>
      <c r="AT60" s="65"/>
      <c r="AU60" s="63" t="str">
        <f t="shared" ref="AU60:AU65" si="96">IF(AT60*15=0,"",AT60*15)</f>
        <v/>
      </c>
      <c r="AV60" s="62"/>
      <c r="AW60" s="63" t="str">
        <f t="shared" ref="AW60:AW65" si="97">IF(AV60*15=0,"",AV60*15)</f>
        <v/>
      </c>
      <c r="AX60" s="62"/>
      <c r="AY60" s="66"/>
      <c r="AZ60" s="67">
        <f t="shared" ref="AZ60:AZ73" si="98">IF(D60+J60+P60+V60+AB60+AH60+AN60+AT60=0,"",D60+J60+P60+V60+AB60+AH60+AN60+AT60)</f>
        <v>2</v>
      </c>
      <c r="BA60" s="63">
        <f t="shared" ref="BA60:BA73" si="99">IF((D60+J60+P60+V60+AB60+AH60+AN60+AT60)*15=0,"",(D60+J60+P60+V60+AB60+AH60+AN60+AT60)*15)</f>
        <v>30</v>
      </c>
      <c r="BB60" s="100" t="str">
        <f t="shared" ref="BB60:BB73" si="100">IF(F60+L60+R60+X60+AD60+AJ60+AP60+AV60=0,"",F60+L60+R60+X60+AD60+AJ60+AP60+AV60)</f>
        <v/>
      </c>
      <c r="BC60" s="63" t="str">
        <f t="shared" ref="BC60:BC73" si="101">IF((F60+L60+R60+X60+AD60+AJ60+AP60+AV60)*15=0,"",(F60+L60+R60+X60+AD60+AJ60+AP60+AV60)*15)</f>
        <v/>
      </c>
      <c r="BD60" s="100">
        <f t="shared" ref="BD60:BD73" si="102">IF(H60+N60+T60+Z60+AF60+AL60+AR60+AX60=0,"",H60+N60+T60+Z60+AF60+AL60+AR60+AX60)</f>
        <v>2</v>
      </c>
      <c r="BE60" s="68">
        <f t="shared" ref="BE60:BE73" si="103">IF((D60+J60+P60+V60+AB60+F60+L60+R60+X60+AD60+AH60+AN60+AT60+AF60+AP60+AV60)=0,"",(D60+J60+P60+V60+AB60+F60+L60+R60+X60+AD60+AH60+AN60+AT60+AJ60+AP60+AV60))</f>
        <v>2</v>
      </c>
      <c r="BF60" s="432" t="s">
        <v>151</v>
      </c>
      <c r="BG60" s="57" t="s">
        <v>151</v>
      </c>
    </row>
    <row r="61" spans="1:60" s="69" customFormat="1" ht="16.149999999999999" customHeight="1" x14ac:dyDescent="0.2">
      <c r="A61" s="41" t="s">
        <v>348</v>
      </c>
      <c r="B61" s="58" t="s">
        <v>29</v>
      </c>
      <c r="C61" s="70" t="s">
        <v>152</v>
      </c>
      <c r="D61" s="610"/>
      <c r="E61" s="55" t="str">
        <f>IF(D61*15=0,"",D61*15)</f>
        <v/>
      </c>
      <c r="F61" s="341"/>
      <c r="G61" s="55" t="str">
        <f>IF(F61*15=0,"",F61*15)</f>
        <v/>
      </c>
      <c r="H61" s="341"/>
      <c r="I61" s="342"/>
      <c r="J61" s="340"/>
      <c r="K61" s="55" t="str">
        <f>IF(J61*15=0,"",J61*15)</f>
        <v/>
      </c>
      <c r="L61" s="341"/>
      <c r="M61" s="55" t="str">
        <f>IF(L61*15=0,"",L61*15)</f>
        <v/>
      </c>
      <c r="N61" s="341"/>
      <c r="O61" s="342"/>
      <c r="P61" s="65">
        <v>1</v>
      </c>
      <c r="Q61" s="63">
        <f>IF(P61*15=0,"",P61*15)</f>
        <v>15</v>
      </c>
      <c r="R61" s="62"/>
      <c r="S61" s="63" t="str">
        <f>IF(R61*15=0,"",R61*15)</f>
        <v/>
      </c>
      <c r="T61" s="62">
        <v>2</v>
      </c>
      <c r="U61" s="64" t="s">
        <v>31</v>
      </c>
      <c r="V61" s="65"/>
      <c r="W61" s="63" t="str">
        <f>IF(V61*15=0,"",V61*15)</f>
        <v/>
      </c>
      <c r="X61" s="62"/>
      <c r="Y61" s="63" t="str">
        <f>IF(X61*15=0,"",X61*15)</f>
        <v/>
      </c>
      <c r="Z61" s="62"/>
      <c r="AA61" s="64"/>
      <c r="AB61" s="65"/>
      <c r="AC61" s="63" t="str">
        <f>IF(AB61*15=0,"",AB61*15)</f>
        <v/>
      </c>
      <c r="AD61" s="62"/>
      <c r="AE61" s="63" t="str">
        <f>IF(AD61*15=0,"",AD61*15)</f>
        <v/>
      </c>
      <c r="AF61" s="62"/>
      <c r="AG61" s="66"/>
      <c r="AH61" s="65"/>
      <c r="AI61" s="63" t="str">
        <f>IF(AH61*15=0,"",AH61*15)</f>
        <v/>
      </c>
      <c r="AJ61" s="62"/>
      <c r="AK61" s="63" t="str">
        <f>IF(AJ61*15=0,"",AJ61*15)</f>
        <v/>
      </c>
      <c r="AL61" s="62"/>
      <c r="AM61" s="66"/>
      <c r="AN61" s="65"/>
      <c r="AO61" s="63" t="str">
        <f>IF(AN61*15=0,"",AN61*15)</f>
        <v/>
      </c>
      <c r="AP61" s="62"/>
      <c r="AQ61" s="63" t="str">
        <f>IF(AP61*15=0,"",AP61*15)</f>
        <v/>
      </c>
      <c r="AR61" s="62"/>
      <c r="AS61" s="66"/>
      <c r="AT61" s="65"/>
      <c r="AU61" s="63" t="str">
        <f>IF(AT61*15=0,"",AT61*15)</f>
        <v/>
      </c>
      <c r="AV61" s="62"/>
      <c r="AW61" s="63" t="str">
        <f>IF(AV61*15=0,"",AV61*15)</f>
        <v/>
      </c>
      <c r="AX61" s="62"/>
      <c r="AY61" s="66"/>
      <c r="AZ61" s="67">
        <f t="shared" si="98"/>
        <v>1</v>
      </c>
      <c r="BA61" s="63">
        <f t="shared" si="99"/>
        <v>15</v>
      </c>
      <c r="BB61" s="100" t="str">
        <f>IF(F61+L61+R61+X61+AD61+AJ61+AP61+AV61=0,"",F61+L61+R61+X61+AD61+AJ61+AP61+AV61)</f>
        <v/>
      </c>
      <c r="BC61" s="63" t="str">
        <f>IF((F61+L61+R61+X61+AD61+AJ61+AP61+AV61)*15=0,"",(F61+L61+R61+X61+AD61+AJ61+AP61+AV61)*15)</f>
        <v/>
      </c>
      <c r="BD61" s="100">
        <f t="shared" si="102"/>
        <v>2</v>
      </c>
      <c r="BE61" s="68">
        <f>IF((D61+J61+P61+V61+AB61+F61+L61+R61+X61+AD61+AH61+AN61+AT61+AF61+AP61+AV61)=0,"",(D61+J61+P61+V61+AB61+F61+L61+R61+X61+AD61+AH61+AN61+AT61+AJ61+AP61+AV61))</f>
        <v>1</v>
      </c>
      <c r="BF61" s="432" t="s">
        <v>153</v>
      </c>
      <c r="BG61" s="57" t="s">
        <v>153</v>
      </c>
    </row>
    <row r="62" spans="1:60" s="69" customFormat="1" ht="16.149999999999999" customHeight="1" x14ac:dyDescent="0.2">
      <c r="A62" s="41" t="s">
        <v>349</v>
      </c>
      <c r="B62" s="58" t="s">
        <v>29</v>
      </c>
      <c r="C62" s="108" t="s">
        <v>154</v>
      </c>
      <c r="D62" s="60"/>
      <c r="E62" s="63" t="str">
        <f>IF(D62*15=0,"",D62*15)</f>
        <v/>
      </c>
      <c r="F62" s="62"/>
      <c r="G62" s="63" t="str">
        <f>IF(F62*15=0,"",F62*15)</f>
        <v/>
      </c>
      <c r="H62" s="62"/>
      <c r="I62" s="64"/>
      <c r="J62" s="65"/>
      <c r="K62" s="63" t="str">
        <f>IF(J62*15=0,"",J62*15)</f>
        <v/>
      </c>
      <c r="L62" s="62"/>
      <c r="M62" s="63" t="str">
        <f>IF(L62*15=0,"",L62*15)</f>
        <v/>
      </c>
      <c r="N62" s="62"/>
      <c r="O62" s="64"/>
      <c r="P62" s="65">
        <v>2</v>
      </c>
      <c r="Q62" s="63">
        <f>IF(P62*15=0,"",P62*15)</f>
        <v>30</v>
      </c>
      <c r="R62" s="62"/>
      <c r="S62" s="63" t="str">
        <f>IF(R62*15=0,"",R62*15)</f>
        <v/>
      </c>
      <c r="T62" s="62">
        <v>2</v>
      </c>
      <c r="U62" s="64" t="s">
        <v>155</v>
      </c>
      <c r="V62" s="65"/>
      <c r="W62" s="63" t="str">
        <f>IF(V62*15=0,"",V62*15)</f>
        <v/>
      </c>
      <c r="X62" s="62"/>
      <c r="Y62" s="63" t="str">
        <f>IF(X62*15=0,"",X62*15)</f>
        <v/>
      </c>
      <c r="Z62" s="62"/>
      <c r="AA62" s="64"/>
      <c r="AB62" s="65"/>
      <c r="AC62" s="63" t="str">
        <f>IF(AB62*15=0,"",AB62*15)</f>
        <v/>
      </c>
      <c r="AD62" s="62"/>
      <c r="AE62" s="63" t="str">
        <f>IF(AD62*15=0,"",AD62*15)</f>
        <v/>
      </c>
      <c r="AF62" s="62"/>
      <c r="AG62" s="66"/>
      <c r="AH62" s="65"/>
      <c r="AI62" s="63" t="str">
        <f>IF(AH62*15=0,"",AH62*15)</f>
        <v/>
      </c>
      <c r="AJ62" s="62"/>
      <c r="AK62" s="63" t="str">
        <f>IF(AJ62*15=0,"",AJ62*15)</f>
        <v/>
      </c>
      <c r="AL62" s="62"/>
      <c r="AM62" s="66"/>
      <c r="AN62" s="65"/>
      <c r="AO62" s="63" t="str">
        <f>IF(AN62*15=0,"",AN62*15)</f>
        <v/>
      </c>
      <c r="AP62" s="62"/>
      <c r="AQ62" s="63" t="str">
        <f>IF(AP62*15=0,"",AP62*15)</f>
        <v/>
      </c>
      <c r="AR62" s="62"/>
      <c r="AS62" s="66"/>
      <c r="AT62" s="65"/>
      <c r="AU62" s="63" t="str">
        <f>IF(AT62*15=0,"",AT62*15)</f>
        <v/>
      </c>
      <c r="AV62" s="62"/>
      <c r="AW62" s="63" t="str">
        <f>IF(AV62*15=0,"",AV62*15)</f>
        <v/>
      </c>
      <c r="AX62" s="62"/>
      <c r="AY62" s="66"/>
      <c r="AZ62" s="67">
        <f t="shared" si="98"/>
        <v>2</v>
      </c>
      <c r="BA62" s="63">
        <f t="shared" si="99"/>
        <v>30</v>
      </c>
      <c r="BB62" s="100" t="str">
        <f>IF(F62+L62+R62+X62+AD62+AJ62+AP62+AV62=0,"",F62+L62+R62+X62+AD62+AJ62+AP62+AV62)</f>
        <v/>
      </c>
      <c r="BC62" s="63" t="str">
        <f>IF((F62+L62+R62+X62+AD62+AJ62+AP62+AV62)*15=0,"",(F62+L62+R62+X62+AD62+AJ62+AP62+AV62)*15)</f>
        <v/>
      </c>
      <c r="BD62" s="100">
        <f t="shared" si="102"/>
        <v>2</v>
      </c>
      <c r="BE62" s="68">
        <f>IF((D62+J62+P62+V62+AB62+F62+L62+R62+X62+AD62+AH62+AN62+AT62+AF62+AP62+AV62)=0,"",(D62+J62+P62+V62+AB62+F62+L62+R62+X62+AD62+AH62+AN62+AT62+AJ62+AP62+AV62))</f>
        <v>2</v>
      </c>
      <c r="BF62" s="430" t="s">
        <v>156</v>
      </c>
      <c r="BG62" s="57" t="s">
        <v>157</v>
      </c>
    </row>
    <row r="63" spans="1:60" s="69" customFormat="1" ht="16.149999999999999" customHeight="1" x14ac:dyDescent="0.2">
      <c r="A63" s="41" t="s">
        <v>350</v>
      </c>
      <c r="B63" s="58" t="s">
        <v>29</v>
      </c>
      <c r="C63" s="70" t="s">
        <v>158</v>
      </c>
      <c r="D63" s="60"/>
      <c r="E63" s="63" t="str">
        <f>IF(D63*15=0,"",D63*15)</f>
        <v/>
      </c>
      <c r="F63" s="62"/>
      <c r="G63" s="63" t="str">
        <f>IF(F63*15=0,"",F63*15)</f>
        <v/>
      </c>
      <c r="H63" s="62"/>
      <c r="I63" s="64"/>
      <c r="J63" s="65"/>
      <c r="K63" s="63" t="str">
        <f>IF(J63*15=0,"",J63*15)</f>
        <v/>
      </c>
      <c r="L63" s="62"/>
      <c r="M63" s="63" t="str">
        <f>IF(L63*15=0,"",L63*15)</f>
        <v/>
      </c>
      <c r="N63" s="62"/>
      <c r="O63" s="64"/>
      <c r="P63" s="65"/>
      <c r="Q63" s="63" t="str">
        <f t="shared" ref="Q63:Q73" si="104">IF(P63*15=0,"",P63*15)</f>
        <v/>
      </c>
      <c r="R63" s="62"/>
      <c r="S63" s="63" t="str">
        <f>IF(R63*15=0,"",R63*15)</f>
        <v/>
      </c>
      <c r="T63" s="62"/>
      <c r="U63" s="64"/>
      <c r="V63" s="65">
        <v>2</v>
      </c>
      <c r="W63" s="63">
        <f>IF(V63*15=0,"",V63*15)</f>
        <v>30</v>
      </c>
      <c r="X63" s="62">
        <v>1</v>
      </c>
      <c r="Y63" s="63">
        <f>IF(X63*15=0,"",X63*15)</f>
        <v>15</v>
      </c>
      <c r="Z63" s="62">
        <v>3</v>
      </c>
      <c r="AA63" s="64" t="s">
        <v>159</v>
      </c>
      <c r="AB63" s="65"/>
      <c r="AC63" s="63" t="str">
        <f>IF(AB63*15=0,"",AB63*15)</f>
        <v/>
      </c>
      <c r="AD63" s="62"/>
      <c r="AE63" s="63" t="str">
        <f>IF(AD63*15=0,"",AD63*15)</f>
        <v/>
      </c>
      <c r="AF63" s="62"/>
      <c r="AG63" s="66"/>
      <c r="AH63" s="65"/>
      <c r="AI63" s="63" t="str">
        <f>IF(AH63*15=0,"",AH63*15)</f>
        <v/>
      </c>
      <c r="AJ63" s="62"/>
      <c r="AK63" s="63" t="str">
        <f>IF(AJ63*15=0,"",AJ63*15)</f>
        <v/>
      </c>
      <c r="AL63" s="62"/>
      <c r="AM63" s="66"/>
      <c r="AN63" s="65"/>
      <c r="AO63" s="63" t="str">
        <f>IF(AN63*15=0,"",AN63*15)</f>
        <v/>
      </c>
      <c r="AP63" s="62"/>
      <c r="AQ63" s="63" t="str">
        <f>IF(AP63*15=0,"",AP63*15)</f>
        <v/>
      </c>
      <c r="AR63" s="62"/>
      <c r="AS63" s="66"/>
      <c r="AT63" s="65"/>
      <c r="AU63" s="63" t="str">
        <f>IF(AT63*15=0,"",AT63*15)</f>
        <v/>
      </c>
      <c r="AV63" s="62"/>
      <c r="AW63" s="63" t="str">
        <f>IF(AV63*15=0,"",AV63*15)</f>
        <v/>
      </c>
      <c r="AX63" s="62"/>
      <c r="AY63" s="66"/>
      <c r="AZ63" s="67">
        <f t="shared" si="98"/>
        <v>2</v>
      </c>
      <c r="BA63" s="63">
        <f t="shared" si="99"/>
        <v>30</v>
      </c>
      <c r="BB63" s="100">
        <f>IF(F63+L63+R63+X63+AD63+AJ63+AP63+AV63=0,"",F63+L63+R63+X63+AD63+AJ63+AP63+AV63)</f>
        <v>1</v>
      </c>
      <c r="BC63" s="63">
        <f>IF((F63+L63+R63+X63+AD63+AJ63+AP63+AV63)*15=0,"",(F63+L63+R63+X63+AD63+AJ63+AP63+AV63)*15)</f>
        <v>15</v>
      </c>
      <c r="BD63" s="100">
        <f t="shared" si="102"/>
        <v>3</v>
      </c>
      <c r="BE63" s="68">
        <f>IF((D63+J63+P63+V63+AB63+F63+L63+R63+X63+AD63+AH63+AN63+AT63+AF63+AP63+AV63)=0,"",(D63+J63+P63+V63+AB63+F63+L63+R63+X63+AD63+AH63+AN63+AT63+AJ63+AP63+AV63))</f>
        <v>3</v>
      </c>
      <c r="BF63" s="432" t="s">
        <v>153</v>
      </c>
      <c r="BG63" s="57" t="s">
        <v>153</v>
      </c>
    </row>
    <row r="64" spans="1:60" s="69" customFormat="1" ht="16.149999999999999" customHeight="1" x14ac:dyDescent="0.2">
      <c r="A64" s="41" t="s">
        <v>353</v>
      </c>
      <c r="B64" s="58" t="s">
        <v>29</v>
      </c>
      <c r="C64" s="70" t="s">
        <v>160</v>
      </c>
      <c r="D64" s="60"/>
      <c r="E64" s="63" t="str">
        <f t="shared" si="85"/>
        <v/>
      </c>
      <c r="F64" s="62"/>
      <c r="G64" s="63" t="str">
        <f t="shared" si="86"/>
        <v/>
      </c>
      <c r="H64" s="62"/>
      <c r="I64" s="64"/>
      <c r="J64" s="65"/>
      <c r="K64" s="63"/>
      <c r="L64" s="62"/>
      <c r="M64" s="63"/>
      <c r="N64" s="62"/>
      <c r="O64" s="64"/>
      <c r="P64" s="65"/>
      <c r="Q64" s="63" t="str">
        <f t="shared" si="104"/>
        <v/>
      </c>
      <c r="R64" s="62"/>
      <c r="S64" s="63" t="str">
        <f t="shared" si="87"/>
        <v/>
      </c>
      <c r="T64" s="62"/>
      <c r="U64" s="64"/>
      <c r="V64" s="35">
        <v>2</v>
      </c>
      <c r="W64" s="63">
        <f t="shared" si="88"/>
        <v>30</v>
      </c>
      <c r="X64" s="62">
        <v>1</v>
      </c>
      <c r="Y64" s="63">
        <f t="shared" si="89"/>
        <v>15</v>
      </c>
      <c r="Z64" s="62">
        <v>4</v>
      </c>
      <c r="AA64" s="64" t="s">
        <v>29</v>
      </c>
      <c r="AB64" s="65"/>
      <c r="AC64" s="63" t="str">
        <f t="shared" si="90"/>
        <v/>
      </c>
      <c r="AD64" s="62"/>
      <c r="AE64" s="63" t="str">
        <f t="shared" si="91"/>
        <v/>
      </c>
      <c r="AF64" s="62"/>
      <c r="AG64" s="66"/>
      <c r="AH64" s="65"/>
      <c r="AI64" s="63" t="str">
        <f t="shared" si="92"/>
        <v/>
      </c>
      <c r="AJ64" s="62"/>
      <c r="AK64" s="63" t="str">
        <f t="shared" si="93"/>
        <v/>
      </c>
      <c r="AL64" s="62"/>
      <c r="AM64" s="66"/>
      <c r="AN64" s="65"/>
      <c r="AO64" s="63" t="str">
        <f t="shared" si="94"/>
        <v/>
      </c>
      <c r="AP64" s="62"/>
      <c r="AQ64" s="63" t="str">
        <f t="shared" si="95"/>
        <v/>
      </c>
      <c r="AR64" s="62"/>
      <c r="AS64" s="66"/>
      <c r="AT64" s="65"/>
      <c r="AU64" s="63" t="str">
        <f t="shared" si="96"/>
        <v/>
      </c>
      <c r="AV64" s="62"/>
      <c r="AW64" s="63" t="str">
        <f t="shared" si="97"/>
        <v/>
      </c>
      <c r="AX64" s="62"/>
      <c r="AY64" s="66"/>
      <c r="AZ64" s="67">
        <f>IF(D64+J64+P64+V64+AB64+AH64+AN64+AT64=0,"",D64+J64+P64+V64+AB64+AH64+AN64+AT64)</f>
        <v>2</v>
      </c>
      <c r="BA64" s="63">
        <f t="shared" si="99"/>
        <v>30</v>
      </c>
      <c r="BB64" s="100">
        <f t="shared" si="100"/>
        <v>1</v>
      </c>
      <c r="BC64" s="63">
        <f t="shared" si="101"/>
        <v>15</v>
      </c>
      <c r="BD64" s="100">
        <f t="shared" si="102"/>
        <v>4</v>
      </c>
      <c r="BE64" s="68">
        <f t="shared" si="103"/>
        <v>3</v>
      </c>
      <c r="BF64" s="432" t="s">
        <v>161</v>
      </c>
      <c r="BG64" s="57" t="s">
        <v>162</v>
      </c>
    </row>
    <row r="65" spans="1:59" s="69" customFormat="1" ht="16.149999999999999" customHeight="1" x14ac:dyDescent="0.2">
      <c r="A65" s="41" t="s">
        <v>351</v>
      </c>
      <c r="B65" s="58" t="s">
        <v>29</v>
      </c>
      <c r="C65" s="108" t="s">
        <v>163</v>
      </c>
      <c r="D65" s="60"/>
      <c r="E65" s="63" t="str">
        <f t="shared" si="85"/>
        <v/>
      </c>
      <c r="F65" s="62"/>
      <c r="G65" s="63" t="str">
        <f t="shared" si="86"/>
        <v/>
      </c>
      <c r="H65" s="62"/>
      <c r="I65" s="64"/>
      <c r="J65" s="65"/>
      <c r="K65" s="63" t="str">
        <f t="shared" ref="K65:K73" si="105">IF(J65*15=0,"",J65*15)</f>
        <v/>
      </c>
      <c r="L65" s="62"/>
      <c r="M65" s="63" t="str">
        <f t="shared" ref="M65:M73" si="106">IF(L65*15=0,"",L65*15)</f>
        <v/>
      </c>
      <c r="N65" s="62"/>
      <c r="O65" s="64"/>
      <c r="P65" s="65"/>
      <c r="Q65" s="63" t="str">
        <f t="shared" si="104"/>
        <v/>
      </c>
      <c r="R65" s="62"/>
      <c r="S65" s="63" t="str">
        <f t="shared" si="87"/>
        <v/>
      </c>
      <c r="T65" s="62"/>
      <c r="U65" s="64"/>
      <c r="V65" s="65">
        <v>1</v>
      </c>
      <c r="W65" s="63">
        <f t="shared" si="88"/>
        <v>15</v>
      </c>
      <c r="X65" s="62">
        <v>1</v>
      </c>
      <c r="Y65" s="63">
        <f t="shared" si="89"/>
        <v>15</v>
      </c>
      <c r="Z65" s="62">
        <v>2</v>
      </c>
      <c r="AA65" s="64" t="s">
        <v>159</v>
      </c>
      <c r="AB65" s="65"/>
      <c r="AC65" s="63" t="str">
        <f t="shared" si="90"/>
        <v/>
      </c>
      <c r="AD65" s="62"/>
      <c r="AE65" s="63" t="str">
        <f t="shared" si="91"/>
        <v/>
      </c>
      <c r="AF65" s="62"/>
      <c r="AG65" s="66"/>
      <c r="AH65" s="65"/>
      <c r="AI65" s="63" t="str">
        <f t="shared" si="92"/>
        <v/>
      </c>
      <c r="AJ65" s="62"/>
      <c r="AK65" s="63" t="str">
        <f t="shared" si="93"/>
        <v/>
      </c>
      <c r="AL65" s="62"/>
      <c r="AM65" s="66"/>
      <c r="AN65" s="65"/>
      <c r="AO65" s="63" t="str">
        <f t="shared" si="94"/>
        <v/>
      </c>
      <c r="AP65" s="62"/>
      <c r="AQ65" s="63" t="str">
        <f t="shared" si="95"/>
        <v/>
      </c>
      <c r="AR65" s="62"/>
      <c r="AS65" s="66"/>
      <c r="AT65" s="65"/>
      <c r="AU65" s="63" t="str">
        <f t="shared" si="96"/>
        <v/>
      </c>
      <c r="AV65" s="62"/>
      <c r="AW65" s="63" t="str">
        <f t="shared" si="97"/>
        <v/>
      </c>
      <c r="AX65" s="62"/>
      <c r="AY65" s="66"/>
      <c r="AZ65" s="67">
        <f t="shared" si="98"/>
        <v>1</v>
      </c>
      <c r="BA65" s="63">
        <f t="shared" si="99"/>
        <v>15</v>
      </c>
      <c r="BB65" s="100">
        <f t="shared" si="100"/>
        <v>1</v>
      </c>
      <c r="BC65" s="63">
        <f t="shared" si="101"/>
        <v>15</v>
      </c>
      <c r="BD65" s="100">
        <f t="shared" si="102"/>
        <v>2</v>
      </c>
      <c r="BE65" s="68">
        <f t="shared" si="103"/>
        <v>2</v>
      </c>
      <c r="BF65" s="430" t="s">
        <v>164</v>
      </c>
      <c r="BG65" s="57" t="s">
        <v>165</v>
      </c>
    </row>
    <row r="66" spans="1:59" s="69" customFormat="1" ht="16.149999999999999" customHeight="1" x14ac:dyDescent="0.2">
      <c r="A66" s="41" t="s">
        <v>352</v>
      </c>
      <c r="B66" s="58" t="s">
        <v>29</v>
      </c>
      <c r="C66" s="458" t="s">
        <v>166</v>
      </c>
      <c r="D66" s="60"/>
      <c r="E66" s="63" t="str">
        <f t="shared" si="85"/>
        <v/>
      </c>
      <c r="F66" s="62"/>
      <c r="G66" s="63" t="str">
        <f t="shared" si="86"/>
        <v/>
      </c>
      <c r="H66" s="62"/>
      <c r="I66" s="64"/>
      <c r="J66" s="65"/>
      <c r="K66" s="63" t="str">
        <f t="shared" si="105"/>
        <v/>
      </c>
      <c r="L66" s="62"/>
      <c r="M66" s="63" t="str">
        <f t="shared" si="106"/>
        <v/>
      </c>
      <c r="N66" s="62"/>
      <c r="O66" s="64"/>
      <c r="P66" s="65"/>
      <c r="Q66" s="63" t="str">
        <f t="shared" si="104"/>
        <v/>
      </c>
      <c r="R66" s="62"/>
      <c r="S66" s="63" t="str">
        <f t="shared" si="87"/>
        <v/>
      </c>
      <c r="T66" s="62"/>
      <c r="U66" s="64"/>
      <c r="V66" s="65"/>
      <c r="W66" s="63" t="str">
        <f t="shared" si="88"/>
        <v/>
      </c>
      <c r="X66" s="62"/>
      <c r="Y66" s="63" t="str">
        <f t="shared" si="89"/>
        <v/>
      </c>
      <c r="Z66" s="62"/>
      <c r="AA66" s="64"/>
      <c r="AB66" s="65">
        <v>5</v>
      </c>
      <c r="AC66" s="63">
        <f t="shared" si="90"/>
        <v>75</v>
      </c>
      <c r="AD66" s="33">
        <v>1</v>
      </c>
      <c r="AE66" s="63">
        <f t="shared" si="91"/>
        <v>15</v>
      </c>
      <c r="AF66" s="62">
        <v>8</v>
      </c>
      <c r="AG66" s="66" t="s">
        <v>29</v>
      </c>
      <c r="AH66" s="65"/>
      <c r="AI66" s="63" t="str">
        <f t="shared" si="92"/>
        <v/>
      </c>
      <c r="AJ66" s="62"/>
      <c r="AK66" s="63" t="str">
        <f>IF(AJ66*15=0,"",AJ66*15)</f>
        <v/>
      </c>
      <c r="AL66" s="62"/>
      <c r="AM66" s="66"/>
      <c r="AN66" s="65"/>
      <c r="AO66" s="63" t="str">
        <f>IF(AN66*15=0,"",AN66*15)</f>
        <v/>
      </c>
      <c r="AP66" s="62"/>
      <c r="AQ66" s="63" t="str">
        <f>IF(AP66*15=0,"",AP66*15)</f>
        <v/>
      </c>
      <c r="AR66" s="62"/>
      <c r="AS66" s="66"/>
      <c r="AT66" s="65"/>
      <c r="AU66" s="63" t="str">
        <f>IF(AT66*15=0,"",AT66*15)</f>
        <v/>
      </c>
      <c r="AV66" s="62"/>
      <c r="AW66" s="63" t="str">
        <f>IF(AV66*15=0,"",AV66*15)</f>
        <v/>
      </c>
      <c r="AX66" s="62"/>
      <c r="AY66" s="66"/>
      <c r="AZ66" s="67">
        <f t="shared" si="98"/>
        <v>5</v>
      </c>
      <c r="BA66" s="63">
        <f t="shared" si="99"/>
        <v>75</v>
      </c>
      <c r="BB66" s="100">
        <f t="shared" si="100"/>
        <v>1</v>
      </c>
      <c r="BC66" s="63">
        <f t="shared" si="101"/>
        <v>15</v>
      </c>
      <c r="BD66" s="100">
        <f t="shared" si="102"/>
        <v>8</v>
      </c>
      <c r="BE66" s="68">
        <f t="shared" si="103"/>
        <v>6</v>
      </c>
      <c r="BF66" s="435" t="s">
        <v>167</v>
      </c>
      <c r="BG66" s="101" t="s">
        <v>168</v>
      </c>
    </row>
    <row r="67" spans="1:59" s="40" customFormat="1" ht="16.149999999999999" customHeight="1" x14ac:dyDescent="0.2">
      <c r="A67" s="41" t="s">
        <v>354</v>
      </c>
      <c r="B67" s="58" t="s">
        <v>29</v>
      </c>
      <c r="C67" s="458" t="s">
        <v>169</v>
      </c>
      <c r="D67" s="60"/>
      <c r="E67" s="63" t="str">
        <f t="shared" si="85"/>
        <v/>
      </c>
      <c r="F67" s="62"/>
      <c r="G67" s="63" t="str">
        <f t="shared" si="86"/>
        <v/>
      </c>
      <c r="H67" s="62"/>
      <c r="I67" s="64"/>
      <c r="J67" s="65"/>
      <c r="K67" s="63" t="str">
        <f t="shared" si="105"/>
        <v/>
      </c>
      <c r="L67" s="62"/>
      <c r="M67" s="63" t="str">
        <f t="shared" si="106"/>
        <v/>
      </c>
      <c r="N67" s="62"/>
      <c r="O67" s="64"/>
      <c r="P67" s="65"/>
      <c r="Q67" s="63" t="str">
        <f t="shared" si="104"/>
        <v/>
      </c>
      <c r="R67" s="62"/>
      <c r="S67" s="63" t="str">
        <f t="shared" si="87"/>
        <v/>
      </c>
      <c r="T67" s="62"/>
      <c r="U67" s="64"/>
      <c r="V67" s="65"/>
      <c r="W67" s="63" t="str">
        <f t="shared" si="88"/>
        <v/>
      </c>
      <c r="X67" s="62"/>
      <c r="Y67" s="63" t="str">
        <f t="shared" si="89"/>
        <v/>
      </c>
      <c r="Z67" s="62"/>
      <c r="AA67" s="64"/>
      <c r="AB67" s="65">
        <v>4</v>
      </c>
      <c r="AC67" s="63">
        <f t="shared" si="90"/>
        <v>60</v>
      </c>
      <c r="AD67" s="33">
        <v>1</v>
      </c>
      <c r="AE67" s="63">
        <f t="shared" si="91"/>
        <v>15</v>
      </c>
      <c r="AF67" s="62">
        <v>7</v>
      </c>
      <c r="AG67" s="66" t="s">
        <v>29</v>
      </c>
      <c r="AH67" s="35"/>
      <c r="AI67" s="32" t="str">
        <f t="shared" si="92"/>
        <v/>
      </c>
      <c r="AJ67" s="33"/>
      <c r="AK67" s="32" t="str">
        <f>IF(AJ67*15=0,"",AJ67*15)</f>
        <v/>
      </c>
      <c r="AL67" s="33"/>
      <c r="AM67" s="36"/>
      <c r="AN67" s="35"/>
      <c r="AO67" s="32" t="str">
        <f>IF(AN67*15=0,"",AN67*15)</f>
        <v/>
      </c>
      <c r="AP67" s="33"/>
      <c r="AQ67" s="32" t="str">
        <f>IF(AP67*15=0,"",AP67*15)</f>
        <v/>
      </c>
      <c r="AR67" s="33"/>
      <c r="AS67" s="36"/>
      <c r="AT67" s="35"/>
      <c r="AU67" s="32" t="str">
        <f>IF(AT67*15=0,"",AT67*15)</f>
        <v/>
      </c>
      <c r="AV67" s="33"/>
      <c r="AW67" s="32" t="str">
        <f>IF(AV67*15=0,"",AV67*15)</f>
        <v/>
      </c>
      <c r="AX67" s="33"/>
      <c r="AY67" s="36"/>
      <c r="AZ67" s="67">
        <f t="shared" si="98"/>
        <v>4</v>
      </c>
      <c r="BA67" s="63">
        <f t="shared" si="99"/>
        <v>60</v>
      </c>
      <c r="BB67" s="38">
        <f t="shared" si="100"/>
        <v>1</v>
      </c>
      <c r="BC67" s="32">
        <f t="shared" si="101"/>
        <v>15</v>
      </c>
      <c r="BD67" s="100">
        <f t="shared" si="102"/>
        <v>7</v>
      </c>
      <c r="BE67" s="39">
        <f t="shared" si="103"/>
        <v>5</v>
      </c>
      <c r="BF67" s="430" t="s">
        <v>170</v>
      </c>
      <c r="BG67" s="43" t="s">
        <v>171</v>
      </c>
    </row>
    <row r="68" spans="1:59" s="40" customFormat="1" ht="16.149999999999999" customHeight="1" x14ac:dyDescent="0.2">
      <c r="A68" s="41" t="s">
        <v>355</v>
      </c>
      <c r="B68" s="29" t="s">
        <v>29</v>
      </c>
      <c r="C68" s="30" t="s">
        <v>174</v>
      </c>
      <c r="D68" s="60"/>
      <c r="E68" s="63" t="str">
        <f t="shared" si="85"/>
        <v/>
      </c>
      <c r="F68" s="62"/>
      <c r="G68" s="63" t="str">
        <f t="shared" si="86"/>
        <v/>
      </c>
      <c r="H68" s="62"/>
      <c r="I68" s="64"/>
      <c r="J68" s="65"/>
      <c r="K68" s="63" t="str">
        <f t="shared" si="105"/>
        <v/>
      </c>
      <c r="L68" s="62"/>
      <c r="M68" s="63" t="str">
        <f t="shared" si="106"/>
        <v/>
      </c>
      <c r="N68" s="62"/>
      <c r="O68" s="64"/>
      <c r="P68" s="65"/>
      <c r="Q68" s="63" t="str">
        <f t="shared" si="104"/>
        <v/>
      </c>
      <c r="R68" s="62"/>
      <c r="S68" s="63" t="str">
        <f t="shared" si="87"/>
        <v/>
      </c>
      <c r="T68" s="62"/>
      <c r="U68" s="64"/>
      <c r="V68" s="65"/>
      <c r="W68" s="63" t="str">
        <f t="shared" si="88"/>
        <v/>
      </c>
      <c r="X68" s="62"/>
      <c r="Y68" s="63" t="str">
        <f t="shared" si="89"/>
        <v/>
      </c>
      <c r="Z68" s="62"/>
      <c r="AA68" s="64"/>
      <c r="AB68" s="65"/>
      <c r="AC68" s="63" t="str">
        <f t="shared" si="90"/>
        <v/>
      </c>
      <c r="AD68" s="62"/>
      <c r="AE68" s="63" t="str">
        <f t="shared" si="91"/>
        <v/>
      </c>
      <c r="AF68" s="62"/>
      <c r="AG68" s="66"/>
      <c r="AH68" s="65">
        <v>2</v>
      </c>
      <c r="AI68" s="63">
        <f t="shared" si="92"/>
        <v>30</v>
      </c>
      <c r="AJ68" s="62">
        <v>1</v>
      </c>
      <c r="AK68" s="63">
        <f t="shared" ref="AK68:AK70" si="107">IF(AJ68*15=0,"",AJ68*15)</f>
        <v>15</v>
      </c>
      <c r="AL68" s="33">
        <v>5</v>
      </c>
      <c r="AM68" s="64" t="s">
        <v>29</v>
      </c>
      <c r="AN68" s="35"/>
      <c r="AO68" s="32"/>
      <c r="AP68" s="33"/>
      <c r="AQ68" s="32"/>
      <c r="AR68" s="33"/>
      <c r="AS68" s="36"/>
      <c r="AT68" s="35"/>
      <c r="AU68" s="32"/>
      <c r="AV68" s="33"/>
      <c r="AW68" s="32"/>
      <c r="AX68" s="33"/>
      <c r="AY68" s="36"/>
      <c r="AZ68" s="67">
        <f t="shared" si="98"/>
        <v>2</v>
      </c>
      <c r="BA68" s="63">
        <f t="shared" si="99"/>
        <v>30</v>
      </c>
      <c r="BB68" s="38">
        <f t="shared" si="100"/>
        <v>1</v>
      </c>
      <c r="BC68" s="32">
        <f t="shared" si="101"/>
        <v>15</v>
      </c>
      <c r="BD68" s="100">
        <f t="shared" si="102"/>
        <v>5</v>
      </c>
      <c r="BE68" s="39">
        <f t="shared" si="103"/>
        <v>3</v>
      </c>
      <c r="BF68" s="430" t="s">
        <v>167</v>
      </c>
      <c r="BG68" s="43" t="s">
        <v>175</v>
      </c>
    </row>
    <row r="69" spans="1:59" s="40" customFormat="1" ht="16.149999999999999" customHeight="1" x14ac:dyDescent="0.2">
      <c r="A69" s="41" t="s">
        <v>356</v>
      </c>
      <c r="B69" s="29" t="s">
        <v>29</v>
      </c>
      <c r="C69" s="30" t="s">
        <v>493</v>
      </c>
      <c r="D69" s="60"/>
      <c r="E69" s="63" t="str">
        <f t="shared" si="85"/>
        <v/>
      </c>
      <c r="F69" s="62"/>
      <c r="G69" s="63" t="str">
        <f t="shared" si="86"/>
        <v/>
      </c>
      <c r="H69" s="62"/>
      <c r="I69" s="64"/>
      <c r="J69" s="65"/>
      <c r="K69" s="63" t="str">
        <f t="shared" si="105"/>
        <v/>
      </c>
      <c r="L69" s="62"/>
      <c r="M69" s="63" t="str">
        <f t="shared" si="106"/>
        <v/>
      </c>
      <c r="N69" s="62"/>
      <c r="O69" s="64"/>
      <c r="P69" s="65"/>
      <c r="Q69" s="63" t="str">
        <f t="shared" si="104"/>
        <v/>
      </c>
      <c r="R69" s="62"/>
      <c r="S69" s="63" t="str">
        <f t="shared" si="87"/>
        <v/>
      </c>
      <c r="T69" s="62"/>
      <c r="U69" s="64"/>
      <c r="V69" s="65"/>
      <c r="W69" s="63" t="str">
        <f t="shared" si="88"/>
        <v/>
      </c>
      <c r="X69" s="62"/>
      <c r="Y69" s="63" t="str">
        <f t="shared" si="89"/>
        <v/>
      </c>
      <c r="Z69" s="62"/>
      <c r="AA69" s="64"/>
      <c r="AB69" s="65"/>
      <c r="AC69" s="63" t="str">
        <f>IF(AB69*15=0,"",AB69*15)</f>
        <v/>
      </c>
      <c r="AD69" s="62"/>
      <c r="AE69" s="63" t="str">
        <f>IF(AD69*15=0,"",AD69*15)</f>
        <v/>
      </c>
      <c r="AF69" s="62"/>
      <c r="AG69" s="64"/>
      <c r="AH69" s="65">
        <v>2</v>
      </c>
      <c r="AI69" s="63">
        <f t="shared" si="92"/>
        <v>30</v>
      </c>
      <c r="AJ69" s="62">
        <v>1</v>
      </c>
      <c r="AK69" s="63">
        <f t="shared" si="107"/>
        <v>15</v>
      </c>
      <c r="AL69" s="33">
        <v>5</v>
      </c>
      <c r="AM69" s="64" t="s">
        <v>29</v>
      </c>
      <c r="AN69" s="35"/>
      <c r="AO69" s="32"/>
      <c r="AP69" s="33"/>
      <c r="AQ69" s="32"/>
      <c r="AR69" s="33"/>
      <c r="AS69" s="36"/>
      <c r="AT69" s="35"/>
      <c r="AU69" s="32"/>
      <c r="AV69" s="33"/>
      <c r="AW69" s="32"/>
      <c r="AX69" s="33"/>
      <c r="AY69" s="36"/>
      <c r="AZ69" s="67">
        <f t="shared" si="98"/>
        <v>2</v>
      </c>
      <c r="BA69" s="63">
        <f t="shared" si="99"/>
        <v>30</v>
      </c>
      <c r="BB69" s="38">
        <f t="shared" si="100"/>
        <v>1</v>
      </c>
      <c r="BC69" s="32">
        <f t="shared" si="101"/>
        <v>15</v>
      </c>
      <c r="BD69" s="100">
        <f t="shared" si="102"/>
        <v>5</v>
      </c>
      <c r="BE69" s="39">
        <f t="shared" si="103"/>
        <v>3</v>
      </c>
      <c r="BF69" s="430" t="s">
        <v>167</v>
      </c>
      <c r="BG69" s="43" t="s">
        <v>167</v>
      </c>
    </row>
    <row r="70" spans="1:59" s="40" customFormat="1" ht="16.149999999999999" customHeight="1" x14ac:dyDescent="0.2">
      <c r="A70" s="41" t="s">
        <v>357</v>
      </c>
      <c r="B70" s="29" t="s">
        <v>29</v>
      </c>
      <c r="C70" s="30" t="s">
        <v>177</v>
      </c>
      <c r="D70" s="60"/>
      <c r="E70" s="63" t="str">
        <f t="shared" si="85"/>
        <v/>
      </c>
      <c r="F70" s="62"/>
      <c r="G70" s="63" t="str">
        <f t="shared" si="86"/>
        <v/>
      </c>
      <c r="H70" s="62"/>
      <c r="I70" s="64"/>
      <c r="J70" s="65"/>
      <c r="K70" s="63" t="str">
        <f t="shared" si="105"/>
        <v/>
      </c>
      <c r="L70" s="62"/>
      <c r="M70" s="63" t="str">
        <f t="shared" si="106"/>
        <v/>
      </c>
      <c r="N70" s="62"/>
      <c r="O70" s="64"/>
      <c r="P70" s="65"/>
      <c r="Q70" s="63" t="str">
        <f t="shared" si="104"/>
        <v/>
      </c>
      <c r="R70" s="62"/>
      <c r="S70" s="63" t="str">
        <f t="shared" si="87"/>
        <v/>
      </c>
      <c r="T70" s="62"/>
      <c r="U70" s="64"/>
      <c r="V70" s="65"/>
      <c r="W70" s="63" t="str">
        <f t="shared" si="88"/>
        <v/>
      </c>
      <c r="X70" s="62"/>
      <c r="Y70" s="63" t="str">
        <f t="shared" si="89"/>
        <v/>
      </c>
      <c r="Z70" s="62"/>
      <c r="AA70" s="64"/>
      <c r="AB70" s="65"/>
      <c r="AC70" s="63" t="str">
        <f>IF(AB70*15=0,"",AB70*15)</f>
        <v/>
      </c>
      <c r="AD70" s="62"/>
      <c r="AE70" s="63" t="str">
        <f>IF(AD70*15=0,"",AD70*15)</f>
        <v/>
      </c>
      <c r="AF70" s="62"/>
      <c r="AG70" s="64"/>
      <c r="AH70" s="65">
        <v>2</v>
      </c>
      <c r="AI70" s="63">
        <f t="shared" si="92"/>
        <v>30</v>
      </c>
      <c r="AJ70" s="62">
        <v>0</v>
      </c>
      <c r="AK70" s="63" t="str">
        <f t="shared" si="107"/>
        <v/>
      </c>
      <c r="AL70" s="33">
        <v>4</v>
      </c>
      <c r="AM70" s="64" t="s">
        <v>36</v>
      </c>
      <c r="AN70" s="35"/>
      <c r="AO70" s="32"/>
      <c r="AP70" s="33"/>
      <c r="AQ70" s="32"/>
      <c r="AR70" s="33"/>
      <c r="AS70" s="36"/>
      <c r="AT70" s="35"/>
      <c r="AU70" s="32"/>
      <c r="AV70" s="33"/>
      <c r="AW70" s="32"/>
      <c r="AX70" s="33"/>
      <c r="AY70" s="36"/>
      <c r="AZ70" s="67">
        <f t="shared" si="98"/>
        <v>2</v>
      </c>
      <c r="BA70" s="63">
        <f t="shared" si="99"/>
        <v>30</v>
      </c>
      <c r="BB70" s="38" t="str">
        <f t="shared" si="100"/>
        <v/>
      </c>
      <c r="BC70" s="32" t="str">
        <f t="shared" si="101"/>
        <v/>
      </c>
      <c r="BD70" s="100">
        <f t="shared" si="102"/>
        <v>4</v>
      </c>
      <c r="BE70" s="39">
        <f t="shared" si="103"/>
        <v>2</v>
      </c>
      <c r="BF70" s="430" t="s">
        <v>164</v>
      </c>
      <c r="BG70" s="43" t="s">
        <v>173</v>
      </c>
    </row>
    <row r="71" spans="1:59" s="40" customFormat="1" ht="16.149999999999999" customHeight="1" x14ac:dyDescent="0.2">
      <c r="A71" s="41" t="s">
        <v>358</v>
      </c>
      <c r="B71" s="29" t="s">
        <v>29</v>
      </c>
      <c r="C71" s="30" t="s">
        <v>452</v>
      </c>
      <c r="D71" s="60"/>
      <c r="E71" s="63" t="str">
        <f t="shared" si="85"/>
        <v/>
      </c>
      <c r="F71" s="62"/>
      <c r="G71" s="63" t="str">
        <f t="shared" si="86"/>
        <v/>
      </c>
      <c r="H71" s="62"/>
      <c r="I71" s="64"/>
      <c r="J71" s="65"/>
      <c r="K71" s="63" t="str">
        <f t="shared" si="105"/>
        <v/>
      </c>
      <c r="L71" s="62"/>
      <c r="M71" s="63" t="str">
        <f t="shared" si="106"/>
        <v/>
      </c>
      <c r="N71" s="62"/>
      <c r="O71" s="64"/>
      <c r="P71" s="65"/>
      <c r="Q71" s="63" t="str">
        <f>IF(P71*15=0,"",P71*15)</f>
        <v/>
      </c>
      <c r="R71" s="62"/>
      <c r="S71" s="63" t="str">
        <f>IF(R71*15=0,"",R71*15)</f>
        <v/>
      </c>
      <c r="T71" s="62"/>
      <c r="U71" s="64"/>
      <c r="V71" s="65"/>
      <c r="W71" s="63" t="str">
        <f t="shared" si="88"/>
        <v/>
      </c>
      <c r="X71" s="62"/>
      <c r="Y71" s="63" t="str">
        <f t="shared" si="89"/>
        <v/>
      </c>
      <c r="Z71" s="62"/>
      <c r="AA71" s="64"/>
      <c r="AB71" s="65"/>
      <c r="AC71" s="63" t="str">
        <f>IF(AB71*15=0,"",AB71*15)</f>
        <v/>
      </c>
      <c r="AD71" s="62"/>
      <c r="AE71" s="63" t="str">
        <f>IF(AD71*15=0,"",AD71*15)</f>
        <v/>
      </c>
      <c r="AF71" s="62"/>
      <c r="AG71" s="64"/>
      <c r="AH71" s="65"/>
      <c r="AI71" s="63" t="str">
        <f t="shared" si="92"/>
        <v/>
      </c>
      <c r="AJ71" s="62"/>
      <c r="AK71" s="63" t="str">
        <f>IF(AJ71*15=0,"",AJ71*15)</f>
        <v/>
      </c>
      <c r="AL71" s="62"/>
      <c r="AM71" s="64"/>
      <c r="AN71" s="65">
        <v>1</v>
      </c>
      <c r="AO71" s="63">
        <f>IF(AN71*15=0,"",AN71*15)</f>
        <v>15</v>
      </c>
      <c r="AP71" s="62">
        <v>2</v>
      </c>
      <c r="AQ71" s="63">
        <f>IF(AP71*15=0,"",AP71*15)</f>
        <v>30</v>
      </c>
      <c r="AR71" s="62">
        <v>4</v>
      </c>
      <c r="AS71" s="64" t="s">
        <v>29</v>
      </c>
      <c r="AT71" s="35"/>
      <c r="AU71" s="32"/>
      <c r="AV71" s="33"/>
      <c r="AW71" s="32"/>
      <c r="AX71" s="33"/>
      <c r="AY71" s="36"/>
      <c r="AZ71" s="67">
        <f>IF(D71+J71+P71+V71+AB71+AH71+AN71+AT71=0,"",D71+J71+P71+V71+AB71+AH71+AN71+AT71)</f>
        <v>1</v>
      </c>
      <c r="BA71" s="63">
        <f>IF((D71+J71+P71+V71+AB71+AH71+AN71+AT71)*15=0,"",(D71+J71+P71+V71+AB71+AH71+AN71+AT71)*15)</f>
        <v>15</v>
      </c>
      <c r="BB71" s="38">
        <f t="shared" si="100"/>
        <v>2</v>
      </c>
      <c r="BC71" s="32">
        <f t="shared" si="101"/>
        <v>30</v>
      </c>
      <c r="BD71" s="100">
        <f>IF(H71+N71+T71+Z71+AF71+AL71+AR71+AX71=0,"",H71+N71+T71+Z71+AF71+AL71+AR71+AX71)</f>
        <v>4</v>
      </c>
      <c r="BE71" s="39">
        <f t="shared" si="103"/>
        <v>3</v>
      </c>
      <c r="BF71" s="430" t="s">
        <v>164</v>
      </c>
      <c r="BG71" s="43" t="s">
        <v>173</v>
      </c>
    </row>
    <row r="72" spans="1:59" s="40" customFormat="1" ht="16.149999999999999" customHeight="1" x14ac:dyDescent="0.2">
      <c r="A72" s="41" t="s">
        <v>359</v>
      </c>
      <c r="B72" s="29" t="s">
        <v>29</v>
      </c>
      <c r="C72" s="30" t="s">
        <v>178</v>
      </c>
      <c r="D72" s="60"/>
      <c r="E72" s="63" t="str">
        <f t="shared" si="85"/>
        <v/>
      </c>
      <c r="F72" s="62"/>
      <c r="G72" s="63" t="str">
        <f t="shared" si="86"/>
        <v/>
      </c>
      <c r="H72" s="62"/>
      <c r="I72" s="64"/>
      <c r="J72" s="65"/>
      <c r="K72" s="63" t="str">
        <f t="shared" si="105"/>
        <v/>
      </c>
      <c r="L72" s="62"/>
      <c r="M72" s="63" t="str">
        <f t="shared" si="106"/>
        <v/>
      </c>
      <c r="N72" s="62"/>
      <c r="O72" s="64"/>
      <c r="P72" s="65"/>
      <c r="Q72" s="63" t="str">
        <f t="shared" si="104"/>
        <v/>
      </c>
      <c r="R72" s="62"/>
      <c r="S72" s="63" t="str">
        <f t="shared" si="87"/>
        <v/>
      </c>
      <c r="T72" s="62"/>
      <c r="U72" s="64"/>
      <c r="V72" s="65"/>
      <c r="W72" s="63" t="str">
        <f t="shared" si="88"/>
        <v/>
      </c>
      <c r="X72" s="62"/>
      <c r="Y72" s="63" t="str">
        <f t="shared" si="89"/>
        <v/>
      </c>
      <c r="Z72" s="62"/>
      <c r="AA72" s="64"/>
      <c r="AB72" s="65"/>
      <c r="AC72" s="63" t="str">
        <f>IF(AB72*15=0,"",AB72*15)</f>
        <v/>
      </c>
      <c r="AD72" s="62"/>
      <c r="AE72" s="63" t="str">
        <f>IF(AD72*15=0,"",AD72*15)</f>
        <v/>
      </c>
      <c r="AF72" s="62"/>
      <c r="AG72" s="64"/>
      <c r="AH72" s="65"/>
      <c r="AI72" s="63" t="str">
        <f t="shared" si="92"/>
        <v/>
      </c>
      <c r="AJ72" s="62"/>
      <c r="AK72" s="32" t="str">
        <f>IF(AJ72*15=0,"",AJ72*15)</f>
        <v/>
      </c>
      <c r="AL72" s="62"/>
      <c r="AM72" s="64"/>
      <c r="AN72" s="65">
        <v>2</v>
      </c>
      <c r="AO72" s="63">
        <f>IF(AN72*15=0,"",AN72*15)</f>
        <v>30</v>
      </c>
      <c r="AP72" s="62">
        <v>0</v>
      </c>
      <c r="AQ72" s="32" t="str">
        <f>IF(AP72*15=0,"",AP72*15)</f>
        <v/>
      </c>
      <c r="AR72" s="62">
        <v>3</v>
      </c>
      <c r="AS72" s="64" t="s">
        <v>36</v>
      </c>
      <c r="AT72" s="35"/>
      <c r="AU72" s="32"/>
      <c r="AV72" s="33"/>
      <c r="AW72" s="32"/>
      <c r="AX72" s="33"/>
      <c r="AY72" s="36"/>
      <c r="AZ72" s="67">
        <f t="shared" si="98"/>
        <v>2</v>
      </c>
      <c r="BA72" s="63">
        <f t="shared" si="99"/>
        <v>30</v>
      </c>
      <c r="BB72" s="38" t="str">
        <f t="shared" si="100"/>
        <v/>
      </c>
      <c r="BC72" s="32" t="str">
        <f t="shared" si="101"/>
        <v/>
      </c>
      <c r="BD72" s="100">
        <f t="shared" si="102"/>
        <v>3</v>
      </c>
      <c r="BE72" s="39">
        <f t="shared" si="103"/>
        <v>2</v>
      </c>
      <c r="BF72" s="430" t="s">
        <v>179</v>
      </c>
      <c r="BG72" s="43" t="s">
        <v>180</v>
      </c>
    </row>
    <row r="73" spans="1:59" s="40" customFormat="1" ht="16.149999999999999" customHeight="1" x14ac:dyDescent="0.2">
      <c r="A73" s="41"/>
      <c r="B73" s="29" t="s">
        <v>181</v>
      </c>
      <c r="C73" s="30" t="s">
        <v>481</v>
      </c>
      <c r="D73" s="60"/>
      <c r="E73" s="63" t="str">
        <f t="shared" si="85"/>
        <v/>
      </c>
      <c r="F73" s="62"/>
      <c r="G73" s="63" t="str">
        <f t="shared" si="86"/>
        <v/>
      </c>
      <c r="H73" s="62"/>
      <c r="I73" s="64"/>
      <c r="J73" s="65"/>
      <c r="K73" s="63" t="str">
        <f t="shared" si="105"/>
        <v/>
      </c>
      <c r="L73" s="62"/>
      <c r="M73" s="63" t="str">
        <f t="shared" si="106"/>
        <v/>
      </c>
      <c r="N73" s="62"/>
      <c r="O73" s="64"/>
      <c r="P73" s="65"/>
      <c r="Q73" s="63" t="str">
        <f t="shared" si="104"/>
        <v/>
      </c>
      <c r="R73" s="62"/>
      <c r="S73" s="63" t="str">
        <f t="shared" si="87"/>
        <v/>
      </c>
      <c r="T73" s="62"/>
      <c r="U73" s="64"/>
      <c r="V73" s="65"/>
      <c r="W73" s="63" t="str">
        <f t="shared" si="88"/>
        <v/>
      </c>
      <c r="X73" s="62"/>
      <c r="Y73" s="63" t="str">
        <f t="shared" si="89"/>
        <v/>
      </c>
      <c r="Z73" s="62"/>
      <c r="AA73" s="64"/>
      <c r="AB73" s="35">
        <v>2</v>
      </c>
      <c r="AC73" s="32">
        <f>IF(AB73*15=0,"",AB73*15)</f>
        <v>30</v>
      </c>
      <c r="AD73" s="33">
        <v>0</v>
      </c>
      <c r="AE73" s="32" t="str">
        <f>IF(AD73*15=0,"",AD73*15)</f>
        <v/>
      </c>
      <c r="AF73" s="33">
        <v>3</v>
      </c>
      <c r="AG73" s="36" t="s">
        <v>31</v>
      </c>
      <c r="AH73" s="35"/>
      <c r="AI73" s="32" t="str">
        <f t="shared" si="92"/>
        <v/>
      </c>
      <c r="AJ73" s="33"/>
      <c r="AK73" s="32" t="str">
        <f>IF(AJ73*15=0,"",AJ73*15)</f>
        <v/>
      </c>
      <c r="AL73" s="33"/>
      <c r="AM73" s="36"/>
      <c r="AN73" s="35"/>
      <c r="AO73" s="32" t="str">
        <f>IF(AN73*15=0,"",AN73*15)</f>
        <v/>
      </c>
      <c r="AP73" s="33"/>
      <c r="AQ73" s="32" t="str">
        <f>IF(AP73*15=0,"",AP73*15)</f>
        <v/>
      </c>
      <c r="AR73" s="33"/>
      <c r="AS73" s="36"/>
      <c r="AT73" s="35"/>
      <c r="AU73" s="32" t="str">
        <f>IF(AT73*15=0,"",AT73*15)</f>
        <v/>
      </c>
      <c r="AV73" s="33"/>
      <c r="AW73" s="32" t="str">
        <f>IF(AV73*15=0,"",AV73*15)</f>
        <v/>
      </c>
      <c r="AX73" s="33"/>
      <c r="AY73" s="36"/>
      <c r="AZ73" s="67">
        <f t="shared" si="98"/>
        <v>2</v>
      </c>
      <c r="BA73" s="63">
        <f t="shared" si="99"/>
        <v>30</v>
      </c>
      <c r="BB73" s="38" t="str">
        <f t="shared" si="100"/>
        <v/>
      </c>
      <c r="BC73" s="32" t="str">
        <f t="shared" si="101"/>
        <v/>
      </c>
      <c r="BD73" s="100">
        <f t="shared" si="102"/>
        <v>3</v>
      </c>
      <c r="BE73" s="49">
        <f t="shared" si="103"/>
        <v>2</v>
      </c>
      <c r="BF73" s="430"/>
      <c r="BG73" s="43"/>
    </row>
    <row r="74" spans="1:59" s="262" customFormat="1" ht="16.149999999999999" customHeight="1" thickBot="1" x14ac:dyDescent="0.25">
      <c r="A74" s="301"/>
      <c r="B74" s="302"/>
      <c r="C74" s="397" t="s">
        <v>182</v>
      </c>
      <c r="D74" s="103" t="str">
        <f>IF(SUM(D60:D73)=0,"",SUM(D60:D73))</f>
        <v/>
      </c>
      <c r="E74" s="103" t="str">
        <f>IF(SUM(D60:D73)*15=0,"",SUM(D60:D73)*15)</f>
        <v/>
      </c>
      <c r="F74" s="103" t="str">
        <f>IF(SUM(F60:F73)=0,"",SUM(F60:F73))</f>
        <v/>
      </c>
      <c r="G74" s="103" t="str">
        <f>IF(SUM(F60:F73)*15=0,"",SUM(F60:F73)*15)</f>
        <v/>
      </c>
      <c r="H74" s="103" t="str">
        <f>IF(SUM(H60:H73)=0,"",SUM(H60:H73))</f>
        <v/>
      </c>
      <c r="I74" s="104" t="str">
        <f>IF(SUM(D60:D73)+SUM(F60:F73)=0,"",SUM(D60:D73)+SUM(F60:F73))</f>
        <v/>
      </c>
      <c r="J74" s="103" t="str">
        <f>IF(SUM(J60:J73)=0,"",SUM(J60:J73))</f>
        <v/>
      </c>
      <c r="K74" s="103" t="str">
        <f>IF(SUM(J60:J73)*15=0,"",SUM(J60:J73)*15)</f>
        <v/>
      </c>
      <c r="L74" s="103" t="str">
        <f>IF(SUM(L60:L73)=0,"",SUM(L60:L73))</f>
        <v/>
      </c>
      <c r="M74" s="103" t="str">
        <f>IF(SUM(L60:L73)*15=0,"",SUM(L60:L73)*15)</f>
        <v/>
      </c>
      <c r="N74" s="103" t="str">
        <f>IF(SUM(N60:N73)=0,"",SUM(N60:N73))</f>
        <v/>
      </c>
      <c r="O74" s="104" t="str">
        <f>IF(SUM(J60:J73)+SUM(L60:L73)=0,"",SUM(J60:J73)+SUM(L60:L73))</f>
        <v/>
      </c>
      <c r="P74" s="103">
        <f>IF(SUM(P60:P73)=0,"",SUM(P60:P73))</f>
        <v>5</v>
      </c>
      <c r="Q74" s="103">
        <f>IF(SUM(P60:P73)*15=0,"",SUM(P60:P73)*15)</f>
        <v>75</v>
      </c>
      <c r="R74" s="103" t="str">
        <f>IF(SUM(R60:R73)=0,"",SUM(R60:R73))</f>
        <v/>
      </c>
      <c r="S74" s="103" t="str">
        <f>IF(SUM(R60:R73)*15=0,"",SUM(R60:R73)*15)</f>
        <v/>
      </c>
      <c r="T74" s="103">
        <f>IF(SUM(T60:T73)=0,"",SUM(T60:T73))</f>
        <v>6</v>
      </c>
      <c r="U74" s="104">
        <f>IF(SUM(P60:P73)+SUM(R60:R73)=0,"",SUM(P60:P73)+SUM(R60:R73))</f>
        <v>5</v>
      </c>
      <c r="V74" s="103">
        <f>IF(SUM(V60:V73)=0,"",SUM(V60:V73))</f>
        <v>5</v>
      </c>
      <c r="W74" s="103">
        <f>IF(SUM(V60:V73)*15=0,"",SUM(V60:V73)*15)</f>
        <v>75</v>
      </c>
      <c r="X74" s="103">
        <f>IF(SUM(X60:X73)=0,"",SUM(X60:X73))</f>
        <v>3</v>
      </c>
      <c r="Y74" s="103">
        <f>IF(SUM(X60:X73)*15=0,"",SUM(X60:X73)*15)</f>
        <v>45</v>
      </c>
      <c r="Z74" s="103">
        <f>IF(SUM(Z60:Z73)=0,"",SUM(Z60:Z73))</f>
        <v>9</v>
      </c>
      <c r="AA74" s="104">
        <f>IF(SUM(V60:V73)+SUM(X60:X73)=0,"",SUM(V60:V73)+SUM(X60:X73))</f>
        <v>8</v>
      </c>
      <c r="AB74" s="103">
        <f>IF(SUM(AB60:AB73)=0,"",SUM(AB60:AB73))</f>
        <v>11</v>
      </c>
      <c r="AC74" s="103">
        <f>IF(SUM(AB60:AB73)*15=0,"",SUM(AB60:AB73)*15)</f>
        <v>165</v>
      </c>
      <c r="AD74" s="103">
        <f>IF(SUM(AD60:AD73)=0,"",SUM(AD60:AD73))</f>
        <v>2</v>
      </c>
      <c r="AE74" s="103">
        <f>IF(SUM(AD60:AD73)*15=0,"",SUM(AD60:AD73)*15)</f>
        <v>30</v>
      </c>
      <c r="AF74" s="103">
        <f>IF(SUM(AF60:AF73)=0,"",SUM(AF60:AF73))</f>
        <v>18</v>
      </c>
      <c r="AG74" s="104">
        <f>IF(SUM(AB60:AB73)+SUM(AD60:AD73)=0,"",SUM(AB60:AB73)+SUM(AD60:AD73))</f>
        <v>13</v>
      </c>
      <c r="AH74" s="103">
        <f>IF(SUM(AH60:AH73)=0,"",SUM(AH60:AH73))</f>
        <v>6</v>
      </c>
      <c r="AI74" s="103">
        <f>IF(SUM(AH60:AH73)*15=0,"",SUM(AH60:AH73)*15)</f>
        <v>90</v>
      </c>
      <c r="AJ74" s="103">
        <f>IF(SUM(AJ60:AJ73)=0,"",SUM(AJ60:AJ73))</f>
        <v>2</v>
      </c>
      <c r="AK74" s="103">
        <f>IF(SUM(AJ60:AJ73)*15=0,"",SUM(AJ60:AJ73)*15)</f>
        <v>30</v>
      </c>
      <c r="AL74" s="103">
        <f>IF(SUM(AL60:AL73)=0,"",SUM(AL60:AL73))</f>
        <v>14</v>
      </c>
      <c r="AM74" s="104">
        <f>IF(SUM(AH60:AH73)+SUM(AJ60:AJ73)=0,"",SUM(AH60:AH73)+SUM(AJ60:AJ73))</f>
        <v>8</v>
      </c>
      <c r="AN74" s="103">
        <f>IF(SUM(AN60:AN73)=0,"",SUM(AN60:AN73))</f>
        <v>3</v>
      </c>
      <c r="AO74" s="103">
        <f>IF(SUM(AN60:AN73)*15=0,"",SUM(AN60:AN73)*15)</f>
        <v>45</v>
      </c>
      <c r="AP74" s="103">
        <f>IF(SUM(AP60:AP73)=0,"",SUM(AP60:AP73))</f>
        <v>2</v>
      </c>
      <c r="AQ74" s="103">
        <f>SUM(AQ60:AQ73)</f>
        <v>30</v>
      </c>
      <c r="AR74" s="103">
        <f>IF(SUM(AR60:AR73)=0,"",SUM(AR60:AR73))</f>
        <v>7</v>
      </c>
      <c r="AS74" s="104">
        <f>IF(SUM(AN60:AN73)+SUM(AP60:AP73)=0,"",SUM(AN60:AN73)+SUM(AP60:AP73))</f>
        <v>5</v>
      </c>
      <c r="AT74" s="103" t="str">
        <f>IF(SUM(AT60:AT73)=0,"",SUM(AT60:AT73))</f>
        <v/>
      </c>
      <c r="AU74" s="103" t="str">
        <f>IF(SUM(AT60:AT73)*15=0,"",SUM(AT60:AT73)*15)</f>
        <v/>
      </c>
      <c r="AV74" s="103" t="str">
        <f>IF(SUM(AV60:AV73)=0,"",SUM(AV60:AV73))</f>
        <v/>
      </c>
      <c r="AW74" s="103" t="str">
        <f>IF(SUM(AV60:AV73)*15=0,"",SUM(AV60:AV73)*15)</f>
        <v/>
      </c>
      <c r="AX74" s="103" t="str">
        <f>IF(SUM(AX60:AX73)=0,"",SUM(AX60:AX73))</f>
        <v/>
      </c>
      <c r="AY74" s="104" t="str">
        <f>IF(SUM(AT60:AT73)+SUM(AV60:AV73)=0,"",SUM(AT60:AT73)+SUM(AV60:AV73))</f>
        <v/>
      </c>
      <c r="AZ74" s="113">
        <f>IF(SUM(AZ60:AZ73)=0,"",SUM(AZ60:AZ73))</f>
        <v>30</v>
      </c>
      <c r="BA74" s="114">
        <f>IF(SUM(AZ60:AZ73)*15=0,"",SUM(AZ60:AZ73)*15)</f>
        <v>450</v>
      </c>
      <c r="BB74" s="114">
        <f>IF(SUM(BB60:BB73)=0,"",SUM(BB60:BB73))</f>
        <v>9</v>
      </c>
      <c r="BC74" s="114">
        <f>IF(SUM(BB60:BB73)*15=0,"",SUM(BB60:BB73)*15)</f>
        <v>135</v>
      </c>
      <c r="BD74" s="115">
        <f>IF(SUM(BD60:BD73)=0,"",SUM(BD60:BD73))</f>
        <v>54</v>
      </c>
      <c r="BE74" s="353">
        <f>IF(SUM(AZ60:AZ73)+SUM(BB60:BB73)=0,"",SUM(AZ60:AZ73)+SUM(BB60:BB73))</f>
        <v>39</v>
      </c>
      <c r="BF74" s="425"/>
      <c r="BG74" s="3"/>
    </row>
    <row r="75" spans="1:59" s="306" customFormat="1" ht="16.149999999999999" customHeight="1" x14ac:dyDescent="0.2">
      <c r="A75" s="303" t="s">
        <v>183</v>
      </c>
      <c r="B75" s="304"/>
      <c r="C75" s="305" t="s">
        <v>184</v>
      </c>
      <c r="D75" s="715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716"/>
      <c r="AE75" s="716"/>
      <c r="AF75" s="716"/>
      <c r="AG75" s="716"/>
      <c r="AH75" s="716"/>
      <c r="AI75" s="716"/>
      <c r="AJ75" s="716"/>
      <c r="AK75" s="716"/>
      <c r="AL75" s="669"/>
      <c r="AM75" s="669"/>
      <c r="AN75" s="669"/>
      <c r="AO75" s="669"/>
      <c r="AP75" s="669"/>
      <c r="AQ75" s="669"/>
      <c r="AR75" s="669"/>
      <c r="AS75" s="669"/>
      <c r="AT75" s="669"/>
      <c r="AU75" s="669"/>
      <c r="AV75" s="669"/>
      <c r="AW75" s="669"/>
      <c r="AX75" s="669"/>
      <c r="AY75" s="669"/>
      <c r="AZ75" s="669"/>
      <c r="BA75" s="464"/>
      <c r="BB75" s="464"/>
      <c r="BC75" s="464"/>
      <c r="BD75" s="464"/>
      <c r="BE75" s="105"/>
      <c r="BF75" s="436"/>
      <c r="BG75" s="106"/>
    </row>
    <row r="76" spans="1:59" s="40" customFormat="1" ht="16.149999999999999" customHeight="1" x14ac:dyDescent="0.2">
      <c r="A76" s="41" t="s">
        <v>360</v>
      </c>
      <c r="B76" s="107" t="s">
        <v>185</v>
      </c>
      <c r="C76" s="59" t="s">
        <v>186</v>
      </c>
      <c r="D76" s="31"/>
      <c r="E76" s="32" t="str">
        <f t="shared" ref="E76:E81" si="108">IF(D76*15=0,"",D76*15)</f>
        <v/>
      </c>
      <c r="F76" s="33"/>
      <c r="G76" s="32" t="str">
        <f t="shared" ref="G76:G81" si="109">IF(F76*15=0,"",F76*15)</f>
        <v/>
      </c>
      <c r="H76" s="33"/>
      <c r="I76" s="34"/>
      <c r="J76" s="35"/>
      <c r="K76" s="32" t="str">
        <f t="shared" ref="K76:K81" si="110">IF(J76*15=0,"",J76*15)</f>
        <v/>
      </c>
      <c r="L76" s="33"/>
      <c r="M76" s="32" t="str">
        <f t="shared" ref="M76:M81" si="111">IF(L76*15=0,"",L76*15)</f>
        <v/>
      </c>
      <c r="N76" s="33"/>
      <c r="O76" s="34"/>
      <c r="P76" s="35"/>
      <c r="Q76" s="32" t="str">
        <f t="shared" ref="Q76:Q81" si="112">IF(P76*15=0,"",P76*15)</f>
        <v/>
      </c>
      <c r="R76" s="33"/>
      <c r="S76" s="32" t="str">
        <f t="shared" ref="S76:S81" si="113">IF(R76*15=0,"",R76*15)</f>
        <v/>
      </c>
      <c r="T76" s="33"/>
      <c r="U76" s="34"/>
      <c r="V76" s="65">
        <v>3</v>
      </c>
      <c r="W76" s="32">
        <f t="shared" ref="W76:W81" si="114">IF(V76*15=0,"",V76*15)</f>
        <v>45</v>
      </c>
      <c r="X76" s="33">
        <v>1</v>
      </c>
      <c r="Y76" s="32">
        <f t="shared" ref="Y76:Y81" si="115">IF(X76*15=0,"",X76*15)</f>
        <v>15</v>
      </c>
      <c r="Z76" s="62">
        <v>7</v>
      </c>
      <c r="AA76" s="36" t="s">
        <v>159</v>
      </c>
      <c r="AB76" s="35"/>
      <c r="AC76" s="32" t="str">
        <f t="shared" ref="AC76:AC81" si="116">IF(AB76*15=0,"",AB76*15)</f>
        <v/>
      </c>
      <c r="AD76" s="33"/>
      <c r="AE76" s="32" t="str">
        <f t="shared" ref="AE76:AE81" si="117">IF(AD76*15=0,"",AD76*15)</f>
        <v/>
      </c>
      <c r="AF76" s="33"/>
      <c r="AG76" s="36"/>
      <c r="AH76" s="35"/>
      <c r="AI76" s="32" t="str">
        <f t="shared" ref="AI76:AI81" si="118">IF(AH76*15=0,"",AH76*15)</f>
        <v/>
      </c>
      <c r="AJ76" s="33"/>
      <c r="AK76" s="32" t="str">
        <f t="shared" ref="AK76:AK81" si="119">IF(AJ76*15=0,"",AJ76*15)</f>
        <v/>
      </c>
      <c r="AL76" s="33"/>
      <c r="AM76" s="36"/>
      <c r="AN76" s="35"/>
      <c r="AO76" s="32" t="str">
        <f t="shared" ref="AO76:AO81" si="120">IF(AN76*15=0,"",AN76*15)</f>
        <v/>
      </c>
      <c r="AP76" s="33"/>
      <c r="AQ76" s="32" t="str">
        <f t="shared" ref="AQ76:AQ81" si="121">IF(AP76*15=0,"",AP76*15)</f>
        <v/>
      </c>
      <c r="AR76" s="33"/>
      <c r="AS76" s="36"/>
      <c r="AT76" s="35"/>
      <c r="AU76" s="32" t="str">
        <f t="shared" ref="AU76:AU81" si="122">IF(AT76*15=0,"",AT76*15)</f>
        <v/>
      </c>
      <c r="AV76" s="33"/>
      <c r="AW76" s="32" t="str">
        <f t="shared" ref="AW76:AW81" si="123">IF(AV76*15=0,"",AV76*15)</f>
        <v/>
      </c>
      <c r="AX76" s="33"/>
      <c r="AY76" s="36"/>
      <c r="AZ76" s="37">
        <f t="shared" ref="AZ76:AZ81" si="124">IF(D76+J76+P76+V76+AB76+AH76+AN76+AT76=0,"",D76+J76+P76+V76+AB76+AH76+AN76+AT76)</f>
        <v>3</v>
      </c>
      <c r="BA76" s="32">
        <f t="shared" ref="BA76:BA81" si="125">IF((D76+J76+P76+V76+AB76+AH76+AN76+AT76)*15=0,"",(D76+J76+P76+V76+AB76+AH76+AN76+AT76)*15)</f>
        <v>45</v>
      </c>
      <c r="BB76" s="38">
        <f t="shared" ref="BB76:BB81" si="126">IF(F76+L76+R76+X76+AD76+AJ76+AP76+AV76=0,"",F76+L76+R76+X76+AD76+AJ76+AP76+AV76)</f>
        <v>1</v>
      </c>
      <c r="BC76" s="32">
        <f t="shared" ref="BC76:BC81" si="127">IF((F76+L76+R76+X76+AD76+AJ76+AP76+AV76)*15=0,"",(F76+L76+R76+X76+AD76+AJ76+AP76+AV76)*15)</f>
        <v>15</v>
      </c>
      <c r="BD76" s="38">
        <f t="shared" ref="BD76:BD81" si="128">IF(H76+N76+T76+Z76+AF76+AL76+AR76+AX76=0,"",H76+N76+T76+Z76+AF76+AL76+AR76+AX76)</f>
        <v>7</v>
      </c>
      <c r="BE76" s="39">
        <f t="shared" ref="BE76:BE81" si="129">IF((D76+J76+P76+V76+AB76+F76+L76+R76+X76+AD76+AH76+AN76+AT76+AF76+AP76+AV76)=0,"",(D76+J76+P76+V76+AB76+F76+L76+R76+X76+AD76+AH76+AN76+AT76+AJ76+AP76+AV76))</f>
        <v>4</v>
      </c>
      <c r="BF76" s="437" t="s">
        <v>179</v>
      </c>
      <c r="BG76" s="57" t="s">
        <v>187</v>
      </c>
    </row>
    <row r="77" spans="1:59" s="40" customFormat="1" ht="16.149999999999999" customHeight="1" x14ac:dyDescent="0.2">
      <c r="A77" s="41" t="s">
        <v>361</v>
      </c>
      <c r="B77" s="107" t="s">
        <v>185</v>
      </c>
      <c r="C77" s="30" t="s">
        <v>188</v>
      </c>
      <c r="D77" s="31"/>
      <c r="E77" s="32" t="str">
        <f t="shared" si="108"/>
        <v/>
      </c>
      <c r="F77" s="33"/>
      <c r="G77" s="32" t="str">
        <f t="shared" si="109"/>
        <v/>
      </c>
      <c r="H77" s="33"/>
      <c r="I77" s="34"/>
      <c r="J77" s="35"/>
      <c r="K77" s="32" t="str">
        <f t="shared" si="110"/>
        <v/>
      </c>
      <c r="L77" s="33"/>
      <c r="M77" s="32" t="str">
        <f t="shared" si="111"/>
        <v/>
      </c>
      <c r="N77" s="33"/>
      <c r="O77" s="34"/>
      <c r="P77" s="35"/>
      <c r="Q77" s="32" t="str">
        <f t="shared" si="112"/>
        <v/>
      </c>
      <c r="R77" s="33"/>
      <c r="S77" s="32" t="str">
        <f t="shared" si="113"/>
        <v/>
      </c>
      <c r="T77" s="33"/>
      <c r="U77" s="34"/>
      <c r="V77" s="35">
        <v>1</v>
      </c>
      <c r="W77" s="32">
        <f t="shared" si="114"/>
        <v>15</v>
      </c>
      <c r="X77" s="62">
        <v>0</v>
      </c>
      <c r="Y77" s="32" t="str">
        <f t="shared" si="115"/>
        <v/>
      </c>
      <c r="Z77" s="62">
        <v>3</v>
      </c>
      <c r="AA77" s="34" t="s">
        <v>31</v>
      </c>
      <c r="AB77" s="35"/>
      <c r="AC77" s="32" t="str">
        <f t="shared" si="116"/>
        <v/>
      </c>
      <c r="AD77" s="33"/>
      <c r="AE77" s="32" t="str">
        <f t="shared" si="117"/>
        <v/>
      </c>
      <c r="AF77" s="33"/>
      <c r="AG77" s="36"/>
      <c r="AH77" s="35"/>
      <c r="AI77" s="32" t="str">
        <f t="shared" si="118"/>
        <v/>
      </c>
      <c r="AJ77" s="33"/>
      <c r="AK77" s="32" t="str">
        <f t="shared" si="119"/>
        <v/>
      </c>
      <c r="AL77" s="33"/>
      <c r="AM77" s="36"/>
      <c r="AN77" s="35"/>
      <c r="AO77" s="32" t="str">
        <f t="shared" si="120"/>
        <v/>
      </c>
      <c r="AP77" s="33"/>
      <c r="AQ77" s="32" t="str">
        <f t="shared" si="121"/>
        <v/>
      </c>
      <c r="AR77" s="33"/>
      <c r="AS77" s="36"/>
      <c r="AT77" s="35"/>
      <c r="AU77" s="32" t="str">
        <f t="shared" si="122"/>
        <v/>
      </c>
      <c r="AV77" s="33"/>
      <c r="AW77" s="32" t="str">
        <f t="shared" si="123"/>
        <v/>
      </c>
      <c r="AX77" s="33"/>
      <c r="AY77" s="36"/>
      <c r="AZ77" s="37">
        <f t="shared" si="124"/>
        <v>1</v>
      </c>
      <c r="BA77" s="32">
        <f t="shared" si="125"/>
        <v>15</v>
      </c>
      <c r="BB77" s="38" t="str">
        <f t="shared" si="126"/>
        <v/>
      </c>
      <c r="BC77" s="32" t="str">
        <f t="shared" si="127"/>
        <v/>
      </c>
      <c r="BD77" s="38">
        <f t="shared" si="128"/>
        <v>3</v>
      </c>
      <c r="BE77" s="39">
        <f t="shared" si="129"/>
        <v>1</v>
      </c>
      <c r="BF77" s="430" t="s">
        <v>164</v>
      </c>
      <c r="BG77" s="57" t="s">
        <v>189</v>
      </c>
    </row>
    <row r="78" spans="1:59" s="40" customFormat="1" ht="16.149999999999999" customHeight="1" x14ac:dyDescent="0.2">
      <c r="A78" s="41" t="s">
        <v>362</v>
      </c>
      <c r="B78" s="107" t="s">
        <v>185</v>
      </c>
      <c r="C78" s="30" t="s">
        <v>190</v>
      </c>
      <c r="D78" s="31"/>
      <c r="E78" s="32" t="str">
        <f t="shared" si="108"/>
        <v/>
      </c>
      <c r="F78" s="33"/>
      <c r="G78" s="32" t="str">
        <f t="shared" si="109"/>
        <v/>
      </c>
      <c r="H78" s="33"/>
      <c r="I78" s="34"/>
      <c r="J78" s="35"/>
      <c r="K78" s="32" t="str">
        <f t="shared" si="110"/>
        <v/>
      </c>
      <c r="L78" s="33"/>
      <c r="M78" s="32" t="str">
        <f t="shared" si="111"/>
        <v/>
      </c>
      <c r="N78" s="33"/>
      <c r="O78" s="34"/>
      <c r="P78" s="35"/>
      <c r="Q78" s="32" t="str">
        <f t="shared" si="112"/>
        <v/>
      </c>
      <c r="R78" s="33"/>
      <c r="S78" s="32" t="str">
        <f t="shared" si="113"/>
        <v/>
      </c>
      <c r="T78" s="33"/>
      <c r="U78" s="34"/>
      <c r="V78" s="35"/>
      <c r="W78" s="32" t="str">
        <f t="shared" si="114"/>
        <v/>
      </c>
      <c r="X78" s="33"/>
      <c r="Y78" s="32" t="str">
        <f t="shared" si="115"/>
        <v/>
      </c>
      <c r="Z78" s="33"/>
      <c r="AA78" s="36"/>
      <c r="AB78" s="35">
        <v>2</v>
      </c>
      <c r="AC78" s="32">
        <f t="shared" si="116"/>
        <v>30</v>
      </c>
      <c r="AD78" s="62">
        <v>0</v>
      </c>
      <c r="AE78" s="32" t="str">
        <f t="shared" si="117"/>
        <v/>
      </c>
      <c r="AF78" s="33">
        <v>4</v>
      </c>
      <c r="AG78" s="36" t="s">
        <v>159</v>
      </c>
      <c r="AH78" s="35"/>
      <c r="AI78" s="32" t="str">
        <f t="shared" si="118"/>
        <v/>
      </c>
      <c r="AJ78" s="33"/>
      <c r="AK78" s="32" t="str">
        <f t="shared" si="119"/>
        <v/>
      </c>
      <c r="AL78" s="33"/>
      <c r="AM78" s="36"/>
      <c r="AN78" s="35"/>
      <c r="AO78" s="32" t="str">
        <f t="shared" si="120"/>
        <v/>
      </c>
      <c r="AP78" s="33"/>
      <c r="AQ78" s="32" t="str">
        <f t="shared" si="121"/>
        <v/>
      </c>
      <c r="AR78" s="33"/>
      <c r="AS78" s="36"/>
      <c r="AT78" s="35"/>
      <c r="AU78" s="32" t="str">
        <f t="shared" si="122"/>
        <v/>
      </c>
      <c r="AV78" s="33"/>
      <c r="AW78" s="32" t="str">
        <f t="shared" si="123"/>
        <v/>
      </c>
      <c r="AX78" s="33"/>
      <c r="AY78" s="36"/>
      <c r="AZ78" s="37">
        <f t="shared" si="124"/>
        <v>2</v>
      </c>
      <c r="BA78" s="32">
        <f t="shared" si="125"/>
        <v>30</v>
      </c>
      <c r="BB78" s="38" t="str">
        <f t="shared" si="126"/>
        <v/>
      </c>
      <c r="BC78" s="32" t="str">
        <f t="shared" si="127"/>
        <v/>
      </c>
      <c r="BD78" s="38">
        <f t="shared" si="128"/>
        <v>4</v>
      </c>
      <c r="BE78" s="39">
        <f t="shared" si="129"/>
        <v>2</v>
      </c>
      <c r="BF78" s="432" t="s">
        <v>153</v>
      </c>
      <c r="BG78" s="57" t="s">
        <v>191</v>
      </c>
    </row>
    <row r="79" spans="1:59" s="40" customFormat="1" ht="16.149999999999999" customHeight="1" x14ac:dyDescent="0.2">
      <c r="A79" s="41" t="s">
        <v>363</v>
      </c>
      <c r="B79" s="107" t="s">
        <v>185</v>
      </c>
      <c r="C79" s="30" t="s">
        <v>192</v>
      </c>
      <c r="D79" s="31"/>
      <c r="E79" s="32" t="str">
        <f t="shared" si="108"/>
        <v/>
      </c>
      <c r="F79" s="33"/>
      <c r="G79" s="32" t="str">
        <f t="shared" si="109"/>
        <v/>
      </c>
      <c r="H79" s="33"/>
      <c r="I79" s="34"/>
      <c r="J79" s="35"/>
      <c r="K79" s="32" t="str">
        <f t="shared" si="110"/>
        <v/>
      </c>
      <c r="L79" s="33"/>
      <c r="M79" s="32" t="str">
        <f t="shared" si="111"/>
        <v/>
      </c>
      <c r="N79" s="33"/>
      <c r="O79" s="34"/>
      <c r="P79" s="35"/>
      <c r="Q79" s="32" t="str">
        <f t="shared" si="112"/>
        <v/>
      </c>
      <c r="R79" s="33"/>
      <c r="S79" s="32" t="str">
        <f t="shared" si="113"/>
        <v/>
      </c>
      <c r="T79" s="33"/>
      <c r="U79" s="34"/>
      <c r="V79" s="35"/>
      <c r="W79" s="32" t="str">
        <f t="shared" si="114"/>
        <v/>
      </c>
      <c r="X79" s="33"/>
      <c r="Y79" s="32" t="str">
        <f t="shared" si="115"/>
        <v/>
      </c>
      <c r="Z79" s="33"/>
      <c r="AA79" s="34"/>
      <c r="AB79" s="35"/>
      <c r="AC79" s="32" t="str">
        <f t="shared" si="116"/>
        <v/>
      </c>
      <c r="AD79" s="33"/>
      <c r="AE79" s="32" t="str">
        <f t="shared" si="117"/>
        <v/>
      </c>
      <c r="AF79" s="33"/>
      <c r="AG79" s="36"/>
      <c r="AH79" s="65">
        <v>2</v>
      </c>
      <c r="AI79" s="32">
        <f>IF(AH79*15=0,"",AH79*15)</f>
        <v>30</v>
      </c>
      <c r="AJ79" s="62">
        <v>2</v>
      </c>
      <c r="AK79" s="32">
        <f>IF(AJ79*15=0,"",AJ79*15)</f>
        <v>30</v>
      </c>
      <c r="AL79" s="33">
        <v>7</v>
      </c>
      <c r="AM79" s="64" t="s">
        <v>29</v>
      </c>
      <c r="AN79" s="35"/>
      <c r="AO79" s="32" t="str">
        <f>IF(AN79*15=0,"",AN79*15)</f>
        <v/>
      </c>
      <c r="AP79" s="33"/>
      <c r="AQ79" s="32" t="str">
        <f>IF(AP79*15=0,"",AP79*15)</f>
        <v/>
      </c>
      <c r="AR79" s="33"/>
      <c r="AS79" s="36"/>
      <c r="AT79" s="65"/>
      <c r="AU79" s="32" t="str">
        <f t="shared" si="122"/>
        <v/>
      </c>
      <c r="AV79" s="33"/>
      <c r="AW79" s="32" t="str">
        <f t="shared" si="123"/>
        <v/>
      </c>
      <c r="AX79" s="33"/>
      <c r="AY79" s="36"/>
      <c r="AZ79" s="37">
        <f t="shared" si="124"/>
        <v>2</v>
      </c>
      <c r="BA79" s="32">
        <f t="shared" si="125"/>
        <v>30</v>
      </c>
      <c r="BB79" s="38">
        <f t="shared" si="126"/>
        <v>2</v>
      </c>
      <c r="BC79" s="32">
        <f t="shared" si="127"/>
        <v>30</v>
      </c>
      <c r="BD79" s="38">
        <f t="shared" si="128"/>
        <v>7</v>
      </c>
      <c r="BE79" s="39">
        <f t="shared" si="129"/>
        <v>4</v>
      </c>
      <c r="BF79" s="430" t="s">
        <v>153</v>
      </c>
      <c r="BG79" s="43" t="s">
        <v>193</v>
      </c>
    </row>
    <row r="80" spans="1:59" s="40" customFormat="1" ht="16.149999999999999" customHeight="1" x14ac:dyDescent="0.2">
      <c r="A80" s="41" t="s">
        <v>364</v>
      </c>
      <c r="B80" s="107" t="s">
        <v>185</v>
      </c>
      <c r="C80" s="59" t="s">
        <v>488</v>
      </c>
      <c r="D80" s="31"/>
      <c r="E80" s="32" t="str">
        <f t="shared" si="108"/>
        <v/>
      </c>
      <c r="F80" s="33"/>
      <c r="G80" s="32" t="str">
        <f t="shared" si="109"/>
        <v/>
      </c>
      <c r="H80" s="33"/>
      <c r="I80" s="34"/>
      <c r="J80" s="35"/>
      <c r="K80" s="32" t="str">
        <f t="shared" si="110"/>
        <v/>
      </c>
      <c r="L80" s="33"/>
      <c r="M80" s="32" t="str">
        <f t="shared" si="111"/>
        <v/>
      </c>
      <c r="N80" s="33"/>
      <c r="O80" s="34"/>
      <c r="P80" s="35"/>
      <c r="Q80" s="32" t="str">
        <f t="shared" si="112"/>
        <v/>
      </c>
      <c r="R80" s="33"/>
      <c r="S80" s="32" t="str">
        <f t="shared" si="113"/>
        <v/>
      </c>
      <c r="T80" s="33"/>
      <c r="U80" s="34"/>
      <c r="V80" s="35"/>
      <c r="W80" s="32" t="str">
        <f t="shared" si="114"/>
        <v/>
      </c>
      <c r="X80" s="33"/>
      <c r="Y80" s="32" t="str">
        <f t="shared" si="115"/>
        <v/>
      </c>
      <c r="Z80" s="33"/>
      <c r="AA80" s="34"/>
      <c r="AB80" s="35"/>
      <c r="AC80" s="32" t="str">
        <f t="shared" si="116"/>
        <v/>
      </c>
      <c r="AD80" s="33"/>
      <c r="AE80" s="32" t="str">
        <f t="shared" si="117"/>
        <v/>
      </c>
      <c r="AF80" s="33"/>
      <c r="AG80" s="36"/>
      <c r="AH80" s="45"/>
      <c r="AI80" s="46"/>
      <c r="AJ80" s="74"/>
      <c r="AK80" s="46"/>
      <c r="AL80" s="47"/>
      <c r="AM80" s="36"/>
      <c r="AN80" s="35"/>
      <c r="AO80" s="32" t="str">
        <f>IF(AN80*15=0,"",AN80*15)</f>
        <v/>
      </c>
      <c r="AP80" s="33"/>
      <c r="AQ80" s="32" t="str">
        <f>IF(AP80*15=0,"",AP80*15)</f>
        <v/>
      </c>
      <c r="AR80" s="33"/>
      <c r="AS80" s="36"/>
      <c r="AT80" s="72">
        <v>1</v>
      </c>
      <c r="AU80" s="32">
        <f t="shared" si="122"/>
        <v>15</v>
      </c>
      <c r="AV80" s="62">
        <v>0</v>
      </c>
      <c r="AW80" s="32" t="str">
        <f t="shared" si="123"/>
        <v/>
      </c>
      <c r="AX80" s="33">
        <v>4</v>
      </c>
      <c r="AY80" s="36" t="s">
        <v>159</v>
      </c>
      <c r="AZ80" s="37">
        <f>IF(D80+J80+P80+V80+AB80+AH80+AN80+AT80=0,"",D80+J80+P80+V80+AB80+AH80+AN80+AT80)</f>
        <v>1</v>
      </c>
      <c r="BA80" s="32">
        <f>IF((D80+J80+P80+V80+AB80+AH80+AN80+AT80)*15=0,"",(D80+J80+P80+V80+AB80+AH80+AN80+AT80)*15)</f>
        <v>15</v>
      </c>
      <c r="BB80" s="38" t="str">
        <f>IF(F80+L80+R80+X80+AD80+AJ80+AP80+AV80=0,"",F80+L80+R80+X80+AD80+AJ80+AP80+AV80)</f>
        <v/>
      </c>
      <c r="BC80" s="32" t="str">
        <f>IF((F80+L80+R80+X80+AD80+AJ80+AP80+AV80)*15=0,"",(F80+L80+R80+X80+AD80+AJ80+AP80+AV80)*15)</f>
        <v/>
      </c>
      <c r="BD80" s="38">
        <f>IF(H80+N80+T80+Z80+AF80+AL80+AR80+AX80=0,"",H80+N80+T80+Z80+AF80+AL80+AR80+AX80)</f>
        <v>4</v>
      </c>
      <c r="BE80" s="39">
        <f>IF((D80+J80+P80+V80+AB80+F80+L80+R80+X80+AD80+AH80+AN80+AT80+AF80+AP80+AV80)=0,"",(D80+J80+P80+V80+AB80+F80+L80+R80+X80+AD80+AH80+AN80+AT80+AJ80+AP80+AV80))</f>
        <v>1</v>
      </c>
      <c r="BF80" s="430" t="s">
        <v>164</v>
      </c>
      <c r="BG80" s="43" t="s">
        <v>165</v>
      </c>
    </row>
    <row r="81" spans="1:59" s="40" customFormat="1" ht="16.149999999999999" customHeight="1" x14ac:dyDescent="0.2">
      <c r="A81" s="41"/>
      <c r="B81" s="107" t="s">
        <v>181</v>
      </c>
      <c r="C81" s="59" t="s">
        <v>195</v>
      </c>
      <c r="D81" s="31"/>
      <c r="E81" s="32" t="str">
        <f t="shared" si="108"/>
        <v/>
      </c>
      <c r="F81" s="33"/>
      <c r="G81" s="32" t="str">
        <f t="shared" si="109"/>
        <v/>
      </c>
      <c r="H81" s="33"/>
      <c r="I81" s="44"/>
      <c r="J81" s="35"/>
      <c r="K81" s="32" t="str">
        <f t="shared" si="110"/>
        <v/>
      </c>
      <c r="L81" s="33"/>
      <c r="M81" s="32" t="str">
        <f t="shared" si="111"/>
        <v/>
      </c>
      <c r="N81" s="33"/>
      <c r="O81" s="44"/>
      <c r="P81" s="35"/>
      <c r="Q81" s="32" t="str">
        <f t="shared" si="112"/>
        <v/>
      </c>
      <c r="R81" s="33"/>
      <c r="S81" s="32" t="str">
        <f t="shared" si="113"/>
        <v/>
      </c>
      <c r="T81" s="33"/>
      <c r="U81" s="44"/>
      <c r="V81" s="35"/>
      <c r="W81" s="32" t="str">
        <f t="shared" si="114"/>
        <v/>
      </c>
      <c r="X81" s="33"/>
      <c r="Y81" s="32" t="str">
        <f t="shared" si="115"/>
        <v/>
      </c>
      <c r="Z81" s="33"/>
      <c r="AA81" s="44"/>
      <c r="AB81" s="35"/>
      <c r="AC81" s="32" t="str">
        <f t="shared" si="116"/>
        <v/>
      </c>
      <c r="AD81" s="33"/>
      <c r="AE81" s="32" t="str">
        <f t="shared" si="117"/>
        <v/>
      </c>
      <c r="AF81" s="33"/>
      <c r="AG81" s="48"/>
      <c r="AH81" s="45">
        <v>1</v>
      </c>
      <c r="AI81" s="32">
        <f t="shared" si="118"/>
        <v>15</v>
      </c>
      <c r="AJ81" s="62">
        <v>1</v>
      </c>
      <c r="AK81" s="32">
        <f t="shared" si="119"/>
        <v>15</v>
      </c>
      <c r="AL81" s="33">
        <v>3</v>
      </c>
      <c r="AM81" s="48" t="s">
        <v>31</v>
      </c>
      <c r="AN81" s="35"/>
      <c r="AO81" s="32" t="str">
        <f t="shared" si="120"/>
        <v/>
      </c>
      <c r="AP81" s="33"/>
      <c r="AQ81" s="32" t="str">
        <f t="shared" si="121"/>
        <v/>
      </c>
      <c r="AR81" s="33"/>
      <c r="AS81" s="48"/>
      <c r="AT81" s="35"/>
      <c r="AU81" s="32" t="str">
        <f t="shared" si="122"/>
        <v/>
      </c>
      <c r="AV81" s="33"/>
      <c r="AW81" s="32" t="str">
        <f t="shared" si="123"/>
        <v/>
      </c>
      <c r="AX81" s="33"/>
      <c r="AY81" s="48"/>
      <c r="AZ81" s="37">
        <f t="shared" si="124"/>
        <v>1</v>
      </c>
      <c r="BA81" s="32">
        <f t="shared" si="125"/>
        <v>15</v>
      </c>
      <c r="BB81" s="38">
        <f t="shared" si="126"/>
        <v>1</v>
      </c>
      <c r="BC81" s="32">
        <f t="shared" si="127"/>
        <v>15</v>
      </c>
      <c r="BD81" s="38">
        <f t="shared" si="128"/>
        <v>3</v>
      </c>
      <c r="BE81" s="49">
        <f t="shared" si="129"/>
        <v>2</v>
      </c>
      <c r="BF81" s="430"/>
      <c r="BG81" s="43"/>
    </row>
    <row r="82" spans="1:59" s="309" customFormat="1" ht="16.149999999999999" customHeight="1" thickBot="1" x14ac:dyDescent="0.25">
      <c r="A82" s="307"/>
      <c r="B82" s="308"/>
      <c r="C82" s="396" t="s">
        <v>196</v>
      </c>
      <c r="D82" s="109" t="str">
        <f>IF(SUM(D76:D81)=0,"",SUM(D76:D81))</f>
        <v/>
      </c>
      <c r="E82" s="110" t="str">
        <f>IF(SUM(D76:D81)*15=0,"",SUM(D76:D81)*15)</f>
        <v/>
      </c>
      <c r="F82" s="110" t="str">
        <f>IF(SUM(F76:F81)=0,"",SUM(F76:F81))</f>
        <v/>
      </c>
      <c r="G82" s="110" t="str">
        <f>IF(SUM(F76:F81)*15=0,"",SUM(F76:F81)*15)</f>
        <v/>
      </c>
      <c r="H82" s="110" t="str">
        <f>IF(SUM(H76:H81)=0,"",SUM(H76:H81))</f>
        <v/>
      </c>
      <c r="I82" s="111" t="str">
        <f>IF(SUM(D76:D81)+SUM(F76:F81)=0,"",SUM(D76:D81)+SUM(F76:F81))</f>
        <v/>
      </c>
      <c r="J82" s="109" t="str">
        <f>IF(SUM(J76:J81)=0,"",SUM(J76:J81))</f>
        <v/>
      </c>
      <c r="K82" s="110" t="str">
        <f>IF(SUM(J76:J81)*15=0,"",SUM(J76:J81)*15)</f>
        <v/>
      </c>
      <c r="L82" s="110" t="str">
        <f>IF(SUM(L76:L81)=0,"",SUM(L76:L81))</f>
        <v/>
      </c>
      <c r="M82" s="110" t="str">
        <f>IF(SUM(L76:L81)*15=0,"",SUM(L76:L81)*15)</f>
        <v/>
      </c>
      <c r="N82" s="110" t="str">
        <f>IF(SUM(N76:N81)=0,"",SUM(N76:N81))</f>
        <v/>
      </c>
      <c r="O82" s="111" t="str">
        <f>IF(SUM(J76:J81)+SUM(L76:L81)=0,"",SUM(J76:J81)+SUM(L76:L81))</f>
        <v/>
      </c>
      <c r="P82" s="109" t="str">
        <f>IF(SUM(P76:P81)=0,"",SUM(P76:P81))</f>
        <v/>
      </c>
      <c r="Q82" s="110" t="str">
        <f>IF(SUM(P76:P81)*15=0,"",SUM(P76:P81)*15)</f>
        <v/>
      </c>
      <c r="R82" s="110" t="str">
        <f>IF(SUM(R76:R81)=0,"",SUM(R76:R81))</f>
        <v/>
      </c>
      <c r="S82" s="110" t="str">
        <f>IF(SUM(R76:R81)*15=0,"",SUM(R76:R81)*15)</f>
        <v/>
      </c>
      <c r="T82" s="110" t="str">
        <f>IF(SUM(T76:T81)=0,"",SUM(T76:T81))</f>
        <v/>
      </c>
      <c r="U82" s="111" t="str">
        <f>IF(SUM(P76:P81)+SUM(R76:R81)=0,"",SUM(P76:P81)+SUM(R76:R81))</f>
        <v/>
      </c>
      <c r="V82" s="109">
        <f>IF(SUM(V76:V81)=0,"",SUM(V76:V81))</f>
        <v>4</v>
      </c>
      <c r="W82" s="110">
        <f>IF(SUM(V76:V81)*15=0,"",SUM(V76:V81)*15)</f>
        <v>60</v>
      </c>
      <c r="X82" s="110">
        <f>IF(SUM(X76:X81)=0,"",SUM(X76:X81))</f>
        <v>1</v>
      </c>
      <c r="Y82" s="110">
        <f>IF(SUM(X76:X81)*15=0,"",SUM(X76:X81)*15)</f>
        <v>15</v>
      </c>
      <c r="Z82" s="110">
        <f>IF(SUM(Z76:Z81)=0,"",SUM(Z76:Z81))</f>
        <v>10</v>
      </c>
      <c r="AA82" s="111">
        <f>IF(SUM(V76:V81)+SUM(X76:X81)=0,"",SUM(V76:V81)+SUM(X76:X81))</f>
        <v>5</v>
      </c>
      <c r="AB82" s="109">
        <f>IF(SUM(AB76:AB81)=0,"",SUM(AB76:AB81))</f>
        <v>2</v>
      </c>
      <c r="AC82" s="110">
        <f>IF(SUM(AB76:AB81)*15=0,"",SUM(AB76:AB81)*15)</f>
        <v>30</v>
      </c>
      <c r="AD82" s="110" t="str">
        <f>IF(SUM(AD76:AD81)=0,"",SUM(AD76:AD81))</f>
        <v/>
      </c>
      <c r="AE82" s="110" t="str">
        <f>IF(SUM(AD76:AD81)*15=0,"",SUM(AD76:AD81)*15)</f>
        <v/>
      </c>
      <c r="AF82" s="112">
        <f>IF(SUM(AF76:AF81)=0,"",SUM(AF76:AF81))</f>
        <v>4</v>
      </c>
      <c r="AG82" s="111">
        <f>IF(SUM(AB76:AB81)+SUM(AD76:AD81)=0,"",SUM(AB76:AB81)+SUM(AD76:AD81))</f>
        <v>2</v>
      </c>
      <c r="AH82" s="109">
        <f>IF(SUM(AH76:AH81)=0,"",SUM(AH76:AH81))</f>
        <v>3</v>
      </c>
      <c r="AI82" s="110">
        <f>IF(SUM(AH76:AH81)*15=0,"",SUM(AH76:AH81)*15)</f>
        <v>45</v>
      </c>
      <c r="AJ82" s="110">
        <f>IF(SUM(AJ76:AJ81)=0,"",SUM(AJ76:AJ81))</f>
        <v>3</v>
      </c>
      <c r="AK82" s="110">
        <f>IF(SUM(AJ76:AJ81)*15=0,"",SUM(AJ76:AJ81)*15)</f>
        <v>45</v>
      </c>
      <c r="AL82" s="112">
        <f>IF(SUM(AL76:AL81)=0,"",SUM(AL76:AL81))</f>
        <v>10</v>
      </c>
      <c r="AM82" s="111">
        <f>IF(SUM(AH76:AH81)+SUM(AJ76:AJ81)=0,"",SUM(AH76:AH81)+SUM(AJ76:AJ81))</f>
        <v>6</v>
      </c>
      <c r="AN82" s="109" t="str">
        <f>IF(SUM(AN76:AN81)=0,"",SUM(AN76:AN81))</f>
        <v/>
      </c>
      <c r="AO82" s="110" t="str">
        <f>IF(SUM(AN76:AN81)*15=0,"",SUM(AN76:AN81)*15)</f>
        <v/>
      </c>
      <c r="AP82" s="110" t="str">
        <f>IF(SUM(AP76:AP81)=0,"",SUM(AP76:AP81))</f>
        <v/>
      </c>
      <c r="AQ82" s="110">
        <f>SUM(AQ76:AQ81)</f>
        <v>0</v>
      </c>
      <c r="AR82" s="112" t="str">
        <f>IF(SUM(AR76:AR81)=0,"",SUM(AR76:AR81))</f>
        <v/>
      </c>
      <c r="AS82" s="111" t="str">
        <f>IF(SUM(AN76:AN81)+SUM(AP76:AP81)=0,"",SUM(AN76:AN81)+SUM(AP76:AP81))</f>
        <v/>
      </c>
      <c r="AT82" s="109">
        <f>IF(SUM(AT76:AT81)=0,"",SUM(AT76:AT81))</f>
        <v>1</v>
      </c>
      <c r="AU82" s="110">
        <f>IF(SUM(AT76:AT81)*15=0,"",SUM(AT76:AT81)*15)</f>
        <v>15</v>
      </c>
      <c r="AV82" s="110" t="str">
        <f>IF(SUM(AV76:AV81)=0,"",SUM(AV76:AV81))</f>
        <v/>
      </c>
      <c r="AW82" s="110" t="str">
        <f>IF(SUM(AV76:AV81)*15=0,"",SUM(AV76:AV81)*15)</f>
        <v/>
      </c>
      <c r="AX82" s="112">
        <f>IF(SUM(AX76:AX81)=0,"",SUM(AX76:AX81))</f>
        <v>4</v>
      </c>
      <c r="AY82" s="111">
        <f>IF(SUM(AT76:AT81)+SUM(AV76:AV81)=0,"",SUM(AT76:AT81)+SUM(AV76:AV81))</f>
        <v>1</v>
      </c>
      <c r="AZ82" s="113">
        <f>IF(SUM(AZ76:AZ81)=0,"",SUM(AZ76:AZ81))</f>
        <v>10</v>
      </c>
      <c r="BA82" s="114">
        <f>IF(SUM(AZ76:AZ81)*15=0,"",SUM(AZ76:AZ81)*15)</f>
        <v>150</v>
      </c>
      <c r="BB82" s="114">
        <f>IF(SUM(BB76:BB81)=0,"",SUM(BB76:BB81))</f>
        <v>4</v>
      </c>
      <c r="BC82" s="114">
        <f>IF(SUM(BB76:BB81)*15=0,"",SUM(BB76:BB81)*15)</f>
        <v>60</v>
      </c>
      <c r="BD82" s="115">
        <f>IF(SUM(BD76:BD81)=0,"",SUM(BD76:BD81))</f>
        <v>28</v>
      </c>
      <c r="BE82" s="116">
        <f>IF(SUM(AZ76:AZ81)+SUM(BB76:BB81)=0,"",SUM(AZ76:AZ81)+SUM(BB76:BB81))</f>
        <v>14</v>
      </c>
      <c r="BF82" s="428"/>
      <c r="BG82" s="24"/>
    </row>
    <row r="83" spans="1:59" s="312" customFormat="1" ht="16.149999999999999" customHeight="1" thickBot="1" x14ac:dyDescent="0.25">
      <c r="A83" s="310"/>
      <c r="B83" s="311"/>
      <c r="C83" s="398" t="s">
        <v>197</v>
      </c>
      <c r="D83" s="117" t="str">
        <f>IF(SUM(D60:D73)+SUM(D76:D81)=0,"",SUM(D60:D73)+SUM(D76:D81))</f>
        <v/>
      </c>
      <c r="E83" s="80" t="str">
        <f>IF(SUM(D60:D73)+SUM(D76:D81)*15=0,"",(SUM(D60:D73)+SUM(D76:D81))*15)</f>
        <v/>
      </c>
      <c r="F83" s="80" t="str">
        <f>IF(SUM(F60:F73)+SUM(F76:F81)=0,"",SUM(F60:F73)+SUM(F76:F81))</f>
        <v/>
      </c>
      <c r="G83" s="80" t="str">
        <f>IF(SUM(F60:F73)+SUM(F76:F81)*15=0,"",(SUM(F60:F73)+SUM(F76:F81))*15)</f>
        <v/>
      </c>
      <c r="H83" s="80" t="str">
        <f>IF(SUM(H60:H73)+SUM(H76:H81)=0,"",SUM(H60:H73)+SUM(H76:H81))</f>
        <v/>
      </c>
      <c r="I83" s="118" t="str">
        <f>IF(SUM(D60:D73)+SUM(D76:D81)+SUM(F60:F73)+SUM(F76:F81)=0,"",(SUM(D60:D73)+SUM(D76:D81)+SUM(F60:F73)+SUM(F76:F81)))</f>
        <v/>
      </c>
      <c r="J83" s="117" t="str">
        <f>IF(SUM(J60:J73)+SUM(J76:J81)=0,"",SUM(J60:J73)+SUM(J76:J81))</f>
        <v/>
      </c>
      <c r="K83" s="80" t="str">
        <f>IF(SUM(J60:J73)+SUM(J76:J81)*15=0,"",(SUM(J60:J73)+SUM(J76:J81))*15)</f>
        <v/>
      </c>
      <c r="L83" s="80" t="str">
        <f>IF(SUM(L60:L73)+SUM(L76:L81)=0,"",SUM(L60:L73)+SUM(L76:L81))</f>
        <v/>
      </c>
      <c r="M83" s="80" t="str">
        <f>IF(SUM(L60:L72)+SUM(L76:L81)*15=0,"",SUM(L60:L72)+SUM(L76:L81)*15)</f>
        <v/>
      </c>
      <c r="N83" s="80" t="str">
        <f>IF(SUM(N60:N73)+SUM(N76:N81)=0,"",SUM(N60:N73)+SUM(N76:N81))</f>
        <v/>
      </c>
      <c r="O83" s="118" t="str">
        <f>IF(SUM(J60:J73)+SUM(J76:J81)+SUM(L60:L73)+SUM(L76:L81)=0,"",(SUM(J60:J73)+SUM(J76:J81)+SUM(L60:L73)+SUM(L76:L81)))</f>
        <v/>
      </c>
      <c r="P83" s="117">
        <f>IF(SUM(P60:P73)+SUM(P76:P81)=0,"",SUM(P60:P73)+SUM(P76:P81))</f>
        <v>5</v>
      </c>
      <c r="Q83" s="80">
        <f>IF(SUM(P60:P73)+SUM(P76:P81)*15=0,"",(SUM(P60:P73)+SUM(P76:P81))*15)</f>
        <v>75</v>
      </c>
      <c r="R83" s="80" t="str">
        <f>IF(SUM(R60:R73)+SUM(R76:R81)=0,"",SUM(R60:R73)+SUM(R76:R81))</f>
        <v/>
      </c>
      <c r="S83" s="80" t="str">
        <f>IF(SUM(R60:R73)+SUM(R76:R81)*15=0,"",(SUM(R60:R73)+SUM(R76:R81))*15)</f>
        <v/>
      </c>
      <c r="T83" s="80">
        <f>IF(SUM(T60:T73)+SUM(T76:T81)=0,"",SUM(T60:T73)+SUM(T76:T81))</f>
        <v>6</v>
      </c>
      <c r="U83" s="118">
        <f>IF(SUM(P60:P73)+SUM(P76:P81)+SUM(R60:R73)+SUM(R76:R81)=0,"",(SUM(P60:P73)+SUM(P76:P81)+SUM(R60:R73)+SUM(R76:R81)))</f>
        <v>5</v>
      </c>
      <c r="V83" s="119">
        <f>IF(SUM(V60:V73)+SUM(V76:V81)=0,"",SUM(V60:V73)+SUM(V76:V81))</f>
        <v>9</v>
      </c>
      <c r="W83" s="120">
        <f>IF(SUM(V60:V73)+SUM(V76:V81)*15=0,"",(SUM(V60:V73)+SUM(V76:V81))*15)</f>
        <v>135</v>
      </c>
      <c r="X83" s="120">
        <f>IF(SUM(X60:X73)+SUM(X76:X81)=0,"",SUM(X60:X73)+SUM(X76:X81))</f>
        <v>4</v>
      </c>
      <c r="Y83" s="120">
        <f>IF(SUM(X60:X73)+SUM(X76:X81)*15=0,"",(SUM(X60:X73)+SUM(X76:X81))*15)</f>
        <v>60</v>
      </c>
      <c r="Z83" s="120">
        <f>IF(SUM(Z60:Z73)+SUM(Z76:Z81)=0,"",SUM(Z60:Z73)+SUM(Z76:Z81))</f>
        <v>19</v>
      </c>
      <c r="AA83" s="118">
        <f>IF(SUM(V60:V73)+SUM(V76:V81)+SUM(X60:X73)+SUM(X76:X81)=0,"",(SUM(V60:V73)+SUM(V76:V81)+SUM(X60:X73)+SUM(X76:X81)))</f>
        <v>13</v>
      </c>
      <c r="AB83" s="119">
        <f>IF(SUM(AB60:AB73)+SUM(AB76:AB81)=0,"",SUM(AB60:AB73)+SUM(AB76:AB81))</f>
        <v>13</v>
      </c>
      <c r="AC83" s="120">
        <f>IF(SUM(AB60:AB73)+SUM(AB76:AB81)*15=0,"",(SUM(AB60:AB73)+SUM(AB76:AB81))*15)</f>
        <v>195</v>
      </c>
      <c r="AD83" s="120">
        <f>IF(SUM(AD60:AD73)+SUM(AD76:AD81)=0,"",SUM(AD60:AD73)+SUM(AD76:AD81))</f>
        <v>2</v>
      </c>
      <c r="AE83" s="120">
        <f>IF(SUM(AD60:AD73)+SUM(AD76:AD81)*15=0,"",(SUM(AD60:AD73)+SUM(AD76:AD81))*15)</f>
        <v>30</v>
      </c>
      <c r="AF83" s="120">
        <f>IF(SUM(AF60:AF73)+SUM(AF76:AF81)=0,"",SUM(AF60:AF73)+SUM(AF76:AF81))</f>
        <v>22</v>
      </c>
      <c r="AG83" s="118">
        <f>IF(SUM(AB60:AB73)+SUM(AB76:AB81)+SUM(AD60:AD73)+SUM(AD76:AD81)=0,"",(SUM(AB60:AB73)+SUM(AB76:AB81)+SUM(AD60:AD73)+SUM(AD76:AD81)))</f>
        <v>15</v>
      </c>
      <c r="AH83" s="119">
        <f>IF(SUM(AH60:AH73)+SUM(AH76:AH81)=0,"",SUM(AH60:AH73)+SUM(AH76:AH81))</f>
        <v>9</v>
      </c>
      <c r="AI83" s="120">
        <f>IF(SUM(AH60:AH73)+SUM(AH76:AH81)*15=0,"",(SUM(AH60:AH73)+SUM(AH76:AH81))*15)</f>
        <v>135</v>
      </c>
      <c r="AJ83" s="120">
        <f>IF(SUM(AJ60:AJ73)+SUM(AJ76:AJ81)=0,"",SUM(AJ60:AJ73)+SUM(AJ76:AJ81))</f>
        <v>5</v>
      </c>
      <c r="AK83" s="120">
        <f>IF(SUM(AJ60:AJ73)+SUM(AJ76:AJ81)*15=0,"",(SUM(AJ60:AJ73)+SUM(AJ76:AJ81))*15)</f>
        <v>75</v>
      </c>
      <c r="AL83" s="120">
        <f>IF(SUM(AL60:AL73)+SUM(AL76:AL81)=0,"",SUM(AL60:AL73)+SUM(AL76:AL81))</f>
        <v>24</v>
      </c>
      <c r="AM83" s="118">
        <f>IF(SUM(AH60:AH73)+SUM(AH76:AH81)+SUM(AJ60:AJ73)+SUM(AJ76:AJ81)=0,"",(SUM(AH60:AH73)+SUM(AH76:AH81)+SUM(AJ60:AJ73)+SUM(AJ76:AJ81)))</f>
        <v>14</v>
      </c>
      <c r="AN83" s="119">
        <f>IF(SUM(AN60:AN73)+SUM(AN76:AN81)=0,"",SUM(AN60:AN73)+SUM(AN76:AN81))</f>
        <v>3</v>
      </c>
      <c r="AO83" s="120">
        <f>IF(SUM(AN60:AN73)+SUM(AN76:AN81)*15=0,"",(SUM(AN60:AN73)+SUM(AN76:AN81))*15)</f>
        <v>45</v>
      </c>
      <c r="AP83" s="120">
        <f>IF(SUM(AP60:AP73)+SUM(AP76:AP81)=0,"",SUM(AP60:AP73)+SUM(AP76:AP81))</f>
        <v>2</v>
      </c>
      <c r="AQ83" s="120">
        <f>AQ74+AQ82</f>
        <v>30</v>
      </c>
      <c r="AR83" s="120">
        <f>IF(SUM(AR60:AR73)+SUM(AR76:AR81)=0,"",SUM(AR60:AR73)+SUM(AR76:AR81))</f>
        <v>7</v>
      </c>
      <c r="AS83" s="118">
        <f>IF(SUM(AN60:AN73)+SUM(AN76:AN81)+SUM(AP60:AP73)+SUM(AP76:AP81)=0,"",(SUM(AN60:AN73)+SUM(AN76:AN81)+SUM(AP60:AP73)+SUM(AP76:AP81)))</f>
        <v>5</v>
      </c>
      <c r="AT83" s="119">
        <f>IF(SUM(AT60:AT73)+SUM(AT76:AT81)=0,"",SUM(AT60:AT73)+SUM(AT76:AT81))</f>
        <v>1</v>
      </c>
      <c r="AU83" s="120">
        <f>IF(SUM(AT60:AT73)+SUM(AT76:AT81)*15=0,"",(SUM(AT60:AT73)+SUM(AT76:AT81))*15)</f>
        <v>15</v>
      </c>
      <c r="AV83" s="120" t="str">
        <f>IF(SUM(AV60:AV73)+SUM(AV76:AV81)=0,"",SUM(AV60:AV73)+SUM(AV76:AV81))</f>
        <v/>
      </c>
      <c r="AW83" s="120" t="str">
        <f>IF(SUM(AV60:AV73)+SUM(AV76:AV81)*15=0,"",(SUM(AV60:AV73)+SUM(AV76:AV81))*15)</f>
        <v/>
      </c>
      <c r="AX83" s="120">
        <f>IF(SUM(AX60:AX73)+SUM(AX76:AX81)=0,"",SUM(AX60:AX73)+SUM(AX76:AX81))</f>
        <v>4</v>
      </c>
      <c r="AY83" s="121">
        <f>IF(SUM(AT60:AT73)+SUM(AT76:AT81)+SUM(AV60:AV73)+SUM(AV76:AV81)=0,"",(SUM(AT60:AT73)+SUM(AT76:AT81)+SUM(AV60:AV73)+SUM(AV76:AV81)))</f>
        <v>1</v>
      </c>
      <c r="AZ83" s="122">
        <f>IF(SUM(AZ60:AZ73)+SUM(AZ76:AZ81)=0,"",SUM(AZ60:AZ73)+SUM(AZ76:AZ81))</f>
        <v>40</v>
      </c>
      <c r="BA83" s="123">
        <f>IF(SUM(AZ60:AZ73)+SUM(AZ76:AZ81)*15=0,"",(SUM(AZ60:AZ73)+SUM(AZ76:AZ81))*15)</f>
        <v>600</v>
      </c>
      <c r="BB83" s="123">
        <f>IF(SUM(BB60:BB73)+SUM(BB76:BB81)=0,"",SUM(BB60:BB73)+SUM(BB76:BB81))</f>
        <v>13</v>
      </c>
      <c r="BC83" s="123">
        <f>IF(SUM(BB60:BB73)+SUM(BB76:BB81)*15=0,"",(SUM(BB60:BB73)+SUM(BB76:BB81))*15)</f>
        <v>195</v>
      </c>
      <c r="BD83" s="123">
        <f>IF(SUM(BD60:BD73)+SUM(BD76:BD81)=0,"",SUM(BD60:BD73)+SUM(BD76:BD81))</f>
        <v>82</v>
      </c>
      <c r="BE83" s="124">
        <f>IF(SUM(AZ60:AZ73)+SUM(AZ76:AZ81)+SUM(BB60:BB73)+SUM(BB76:BB81)=0,"",(SUM(AZ60:AZ73)+SUM(AZ76:AZ81)+SUM(BB60:BB73)+SUM(BB76:BB81)))</f>
        <v>53</v>
      </c>
      <c r="BF83" s="438"/>
      <c r="BG83" s="125"/>
    </row>
    <row r="84" spans="1:59" s="132" customFormat="1" ht="16.149999999999999" hidden="1" customHeight="1" x14ac:dyDescent="0.2">
      <c r="A84" s="717" t="s">
        <v>146</v>
      </c>
      <c r="B84" s="718"/>
      <c r="C84" s="719"/>
      <c r="D84" s="126">
        <f>SUM(D83)</f>
        <v>0</v>
      </c>
      <c r="E84" s="127">
        <f t="shared" ref="E84:BE84" si="130">SUM(E83)</f>
        <v>0</v>
      </c>
      <c r="F84" s="127">
        <f t="shared" si="130"/>
        <v>0</v>
      </c>
      <c r="G84" s="127">
        <f t="shared" si="130"/>
        <v>0</v>
      </c>
      <c r="H84" s="127">
        <f t="shared" si="130"/>
        <v>0</v>
      </c>
      <c r="I84" s="128">
        <f t="shared" si="130"/>
        <v>0</v>
      </c>
      <c r="J84" s="126">
        <f t="shared" si="130"/>
        <v>0</v>
      </c>
      <c r="K84" s="127">
        <f t="shared" si="130"/>
        <v>0</v>
      </c>
      <c r="L84" s="127">
        <f t="shared" si="130"/>
        <v>0</v>
      </c>
      <c r="M84" s="127">
        <f t="shared" si="130"/>
        <v>0</v>
      </c>
      <c r="N84" s="127">
        <f t="shared" si="130"/>
        <v>0</v>
      </c>
      <c r="O84" s="128">
        <f t="shared" si="130"/>
        <v>0</v>
      </c>
      <c r="P84" s="126">
        <f t="shared" si="130"/>
        <v>5</v>
      </c>
      <c r="Q84" s="127">
        <f t="shared" si="130"/>
        <v>75</v>
      </c>
      <c r="R84" s="127">
        <f t="shared" si="130"/>
        <v>0</v>
      </c>
      <c r="S84" s="127">
        <f t="shared" si="130"/>
        <v>0</v>
      </c>
      <c r="T84" s="127">
        <f t="shared" si="130"/>
        <v>6</v>
      </c>
      <c r="U84" s="128">
        <f t="shared" si="130"/>
        <v>5</v>
      </c>
      <c r="V84" s="126">
        <f t="shared" si="130"/>
        <v>9</v>
      </c>
      <c r="W84" s="127">
        <f t="shared" si="130"/>
        <v>135</v>
      </c>
      <c r="X84" s="127">
        <f t="shared" si="130"/>
        <v>4</v>
      </c>
      <c r="Y84" s="127">
        <f t="shared" si="130"/>
        <v>60</v>
      </c>
      <c r="Z84" s="127">
        <f t="shared" si="130"/>
        <v>19</v>
      </c>
      <c r="AA84" s="128">
        <f t="shared" si="130"/>
        <v>13</v>
      </c>
      <c r="AB84" s="129">
        <f t="shared" si="130"/>
        <v>13</v>
      </c>
      <c r="AC84" s="129">
        <f t="shared" si="130"/>
        <v>195</v>
      </c>
      <c r="AD84" s="129">
        <f t="shared" si="130"/>
        <v>2</v>
      </c>
      <c r="AE84" s="129">
        <f t="shared" si="130"/>
        <v>30</v>
      </c>
      <c r="AF84" s="129">
        <f t="shared" si="130"/>
        <v>22</v>
      </c>
      <c r="AG84" s="129">
        <f t="shared" si="130"/>
        <v>15</v>
      </c>
      <c r="AH84" s="129">
        <f t="shared" si="130"/>
        <v>9</v>
      </c>
      <c r="AI84" s="129">
        <f t="shared" si="130"/>
        <v>135</v>
      </c>
      <c r="AJ84" s="129">
        <f t="shared" si="130"/>
        <v>5</v>
      </c>
      <c r="AK84" s="129">
        <f t="shared" si="130"/>
        <v>75</v>
      </c>
      <c r="AL84" s="129">
        <f t="shared" si="130"/>
        <v>24</v>
      </c>
      <c r="AM84" s="129">
        <f t="shared" si="130"/>
        <v>14</v>
      </c>
      <c r="AN84" s="129">
        <f t="shared" si="130"/>
        <v>3</v>
      </c>
      <c r="AO84" s="129">
        <f t="shared" si="130"/>
        <v>45</v>
      </c>
      <c r="AP84" s="129">
        <f t="shared" si="130"/>
        <v>2</v>
      </c>
      <c r="AQ84" s="129">
        <f t="shared" si="130"/>
        <v>30</v>
      </c>
      <c r="AR84" s="129">
        <f t="shared" si="130"/>
        <v>7</v>
      </c>
      <c r="AS84" s="129">
        <f t="shared" si="130"/>
        <v>5</v>
      </c>
      <c r="AT84" s="129">
        <f t="shared" si="130"/>
        <v>1</v>
      </c>
      <c r="AU84" s="129">
        <f t="shared" si="130"/>
        <v>15</v>
      </c>
      <c r="AV84" s="129">
        <f t="shared" si="130"/>
        <v>0</v>
      </c>
      <c r="AW84" s="129">
        <f t="shared" si="130"/>
        <v>0</v>
      </c>
      <c r="AX84" s="129">
        <f t="shared" si="130"/>
        <v>4</v>
      </c>
      <c r="AY84" s="130">
        <f t="shared" si="130"/>
        <v>1</v>
      </c>
      <c r="AZ84" s="129">
        <f t="shared" si="130"/>
        <v>40</v>
      </c>
      <c r="BA84" s="635">
        <f t="shared" si="130"/>
        <v>600</v>
      </c>
      <c r="BB84" s="635">
        <f t="shared" si="130"/>
        <v>13</v>
      </c>
      <c r="BC84" s="635">
        <f t="shared" si="130"/>
        <v>195</v>
      </c>
      <c r="BD84" s="635">
        <f t="shared" si="130"/>
        <v>82</v>
      </c>
      <c r="BE84" s="636">
        <f t="shared" si="130"/>
        <v>53</v>
      </c>
      <c r="BF84" s="439"/>
      <c r="BG84" s="131"/>
    </row>
    <row r="85" spans="1:59" s="316" customFormat="1" ht="16.149999999999999" customHeight="1" x14ac:dyDescent="0.2">
      <c r="A85" s="313" t="s">
        <v>12</v>
      </c>
      <c r="B85" s="314"/>
      <c r="C85" s="315" t="s">
        <v>198</v>
      </c>
      <c r="D85" s="133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5"/>
      <c r="AZ85" s="134"/>
      <c r="BA85" s="134"/>
      <c r="BB85" s="134"/>
      <c r="BC85" s="134"/>
      <c r="BD85" s="134"/>
      <c r="BE85" s="135"/>
      <c r="BF85" s="440"/>
      <c r="BG85" s="136"/>
    </row>
    <row r="86" spans="1:59" s="40" customFormat="1" ht="16.149999999999999" customHeight="1" x14ac:dyDescent="0.2">
      <c r="A86" s="137" t="s">
        <v>379</v>
      </c>
      <c r="B86" s="138" t="s">
        <v>185</v>
      </c>
      <c r="C86" s="365" t="s">
        <v>199</v>
      </c>
      <c r="D86" s="139"/>
      <c r="E86" s="140" t="str">
        <f t="shared" ref="E86:E104" si="131">IF(D86*15=0,"",D86*15)</f>
        <v/>
      </c>
      <c r="F86" s="141"/>
      <c r="G86" s="140" t="str">
        <f t="shared" ref="G86:G104" si="132">IF(F86*15=0,"",F86*15)</f>
        <v/>
      </c>
      <c r="H86" s="141"/>
      <c r="I86" s="142"/>
      <c r="J86" s="143"/>
      <c r="K86" s="140" t="str">
        <f t="shared" ref="K86:K104" si="133">IF(J86*15=0,"",J86*15)</f>
        <v/>
      </c>
      <c r="L86" s="141"/>
      <c r="M86" s="140" t="str">
        <f t="shared" ref="M86:M104" si="134">IF(L86*15=0,"",L86*15)</f>
        <v/>
      </c>
      <c r="N86" s="141"/>
      <c r="O86" s="142"/>
      <c r="P86" s="143"/>
      <c r="Q86" s="140" t="str">
        <f t="shared" ref="Q86:Q104" si="135">IF(P86*15=0,"",P86*15)</f>
        <v/>
      </c>
      <c r="R86" s="141"/>
      <c r="S86" s="140" t="str">
        <f t="shared" ref="S86:S104" si="136">IF(R86*15=0,"",R86*15)</f>
        <v/>
      </c>
      <c r="T86" s="141"/>
      <c r="U86" s="142"/>
      <c r="V86" s="143">
        <v>2</v>
      </c>
      <c r="W86" s="140">
        <f t="shared" ref="W86:W104" si="137">IF(V86*15=0,"",V86*15)</f>
        <v>30</v>
      </c>
      <c r="X86" s="141"/>
      <c r="Y86" s="140" t="str">
        <f t="shared" ref="Y86:Y104" si="138">IF(X86*15=0,"",X86*15)</f>
        <v/>
      </c>
      <c r="Z86" s="141">
        <v>3</v>
      </c>
      <c r="AA86" s="142" t="s">
        <v>36</v>
      </c>
      <c r="AB86" s="143"/>
      <c r="AC86" s="140" t="str">
        <f t="shared" ref="AC86:AC104" si="139">IF(AB86*15=0,"",AB86*15)</f>
        <v/>
      </c>
      <c r="AD86" s="141"/>
      <c r="AE86" s="140" t="str">
        <f t="shared" ref="AE86:AE104" si="140">IF(AD86*15=0,"",AD86*15)</f>
        <v/>
      </c>
      <c r="AF86" s="141"/>
      <c r="AG86" s="144"/>
      <c r="AH86" s="143"/>
      <c r="AI86" s="140" t="str">
        <f t="shared" ref="AI86:AI104" si="141">IF(AH86*15=0,"",AH86*15)</f>
        <v/>
      </c>
      <c r="AJ86" s="141"/>
      <c r="AK86" s="140" t="str">
        <f t="shared" ref="AK86:AK104" si="142">IF(AJ86*15=0,"",AJ86*15)</f>
        <v/>
      </c>
      <c r="AL86" s="141"/>
      <c r="AM86" s="144"/>
      <c r="AN86" s="143"/>
      <c r="AO86" s="140" t="str">
        <f t="shared" ref="AO86:AO95" si="143">IF(AN86*15=0,"",AN86*15)</f>
        <v/>
      </c>
      <c r="AP86" s="141"/>
      <c r="AQ86" s="140" t="str">
        <f t="shared" ref="AQ86:AQ94" si="144">IF(AP86*15=0,"",AP86*15)</f>
        <v/>
      </c>
      <c r="AR86" s="141"/>
      <c r="AS86" s="144"/>
      <c r="AT86" s="143"/>
      <c r="AU86" s="140" t="str">
        <f t="shared" ref="AU86:AU104" si="145">IF(AT86*15=0,"",AT86*15)</f>
        <v/>
      </c>
      <c r="AV86" s="141"/>
      <c r="AW86" s="140" t="str">
        <f t="shared" ref="AW86:AW104" si="146">IF(AV86*15=0,"",AV86*15)</f>
        <v/>
      </c>
      <c r="AX86" s="141"/>
      <c r="AY86" s="145"/>
      <c r="AZ86" s="146">
        <f t="shared" ref="AZ86:AZ104" si="147">IF(D86+J86+P86+V86+AB86+AH86+AN86+AT86=0,"",D86+J86+P86+V86+AB86+AH86+AN86+AT86)</f>
        <v>2</v>
      </c>
      <c r="BA86" s="140">
        <f t="shared" ref="BA86:BA104" si="148">IF((D86+J86+P86+V86+AB86+AH86+AN86+AT86)*15=0,"",(D86+J86+P86+V86+AB86+AH86+AN86+AT86)*15)</f>
        <v>30</v>
      </c>
      <c r="BB86" s="146" t="str">
        <f t="shared" ref="BB86:BB104" si="149">IF(F86+L86+R86+X86+AD86+AJ86+AP86+AV86=0,"",F86+L86+R86+X86+AD86+AJ86+AP86+AV86)</f>
        <v/>
      </c>
      <c r="BC86" s="140" t="str">
        <f t="shared" ref="BC86:BC104" si="150">IF((F86+L86+R86+X86+AD86+AJ86+AP86+AV86)*15=0,"",(F86+L86+R86+X86+AD86+AJ86+AP86+AV86)*15)</f>
        <v/>
      </c>
      <c r="BD86" s="146">
        <f t="shared" ref="BD86:BD104" si="151">IF(H86+N86+T86+Z86+AF86+AL86+AR86+AX86=0,"",H86+N86+T86+Z86+AF86+AL86+AR86+AX86)</f>
        <v>3</v>
      </c>
      <c r="BE86" s="147">
        <f t="shared" ref="BE86:BE104" si="152">IF((D86+J86+P86+V86+AB86+F86+L86+R86+X86+AD86+AH86+AN86+AT86+AF86+AP86+AV86)=0,"",(D86+J86+P86+V86+AB86+F86+L86+R86+X86+AD86+AH86+AN86+AT86+AJ86+AP86+AV86))</f>
        <v>2</v>
      </c>
      <c r="BF86" s="441" t="s">
        <v>200</v>
      </c>
      <c r="BG86" s="148" t="s">
        <v>201</v>
      </c>
    </row>
    <row r="87" spans="1:59" s="40" customFormat="1" ht="16.149999999999999" customHeight="1" x14ac:dyDescent="0.2">
      <c r="A87" s="41" t="s">
        <v>365</v>
      </c>
      <c r="B87" s="107" t="s">
        <v>185</v>
      </c>
      <c r="C87" s="367" t="s">
        <v>327</v>
      </c>
      <c r="D87" s="31"/>
      <c r="E87" s="32" t="str">
        <f t="shared" si="131"/>
        <v/>
      </c>
      <c r="F87" s="33"/>
      <c r="G87" s="32" t="str">
        <f t="shared" si="132"/>
        <v/>
      </c>
      <c r="H87" s="33"/>
      <c r="I87" s="34"/>
      <c r="J87" s="35"/>
      <c r="K87" s="32" t="str">
        <f t="shared" si="133"/>
        <v/>
      </c>
      <c r="L87" s="33"/>
      <c r="M87" s="32" t="str">
        <f t="shared" si="134"/>
        <v/>
      </c>
      <c r="N87" s="33"/>
      <c r="O87" s="34"/>
      <c r="P87" s="35"/>
      <c r="Q87" s="32" t="str">
        <f t="shared" si="135"/>
        <v/>
      </c>
      <c r="R87" s="33"/>
      <c r="S87" s="32" t="str">
        <f t="shared" si="136"/>
        <v/>
      </c>
      <c r="T87" s="33"/>
      <c r="U87" s="34"/>
      <c r="V87" s="35"/>
      <c r="W87" s="32" t="str">
        <f>IF(V87*15=0,"",V87*15)</f>
        <v/>
      </c>
      <c r="X87" s="33"/>
      <c r="Y87" s="32" t="str">
        <f>IF(X87*15=0,"",X87*15)</f>
        <v/>
      </c>
      <c r="Z87" s="33"/>
      <c r="AA87" s="34"/>
      <c r="AB87" s="35"/>
      <c r="AC87" s="32" t="str">
        <f t="shared" si="139"/>
        <v/>
      </c>
      <c r="AD87" s="33">
        <v>7</v>
      </c>
      <c r="AE87" s="63">
        <f t="shared" si="140"/>
        <v>105</v>
      </c>
      <c r="AF87" s="141">
        <v>6</v>
      </c>
      <c r="AG87" s="36" t="s">
        <v>43</v>
      </c>
      <c r="AH87" s="35"/>
      <c r="AI87" s="32" t="str">
        <f t="shared" si="141"/>
        <v/>
      </c>
      <c r="AJ87" s="33"/>
      <c r="AK87" s="32" t="str">
        <f t="shared" si="142"/>
        <v/>
      </c>
      <c r="AL87" s="33"/>
      <c r="AM87" s="36"/>
      <c r="AN87" s="35"/>
      <c r="AO87" s="32" t="str">
        <f t="shared" si="143"/>
        <v/>
      </c>
      <c r="AP87" s="33"/>
      <c r="AQ87" s="32" t="str">
        <f t="shared" si="144"/>
        <v/>
      </c>
      <c r="AR87" s="33"/>
      <c r="AS87" s="36"/>
      <c r="AT87" s="35"/>
      <c r="AU87" s="32" t="str">
        <f t="shared" si="145"/>
        <v/>
      </c>
      <c r="AV87" s="33"/>
      <c r="AW87" s="32" t="str">
        <f t="shared" si="146"/>
        <v/>
      </c>
      <c r="AX87" s="33"/>
      <c r="AY87" s="36"/>
      <c r="AZ87" s="37" t="str">
        <f t="shared" si="147"/>
        <v/>
      </c>
      <c r="BA87" s="32" t="str">
        <f t="shared" si="148"/>
        <v/>
      </c>
      <c r="BB87" s="38">
        <f t="shared" si="149"/>
        <v>7</v>
      </c>
      <c r="BC87" s="32">
        <f t="shared" si="150"/>
        <v>105</v>
      </c>
      <c r="BD87" s="38">
        <f t="shared" si="151"/>
        <v>6</v>
      </c>
      <c r="BE87" s="39">
        <f t="shared" si="152"/>
        <v>7</v>
      </c>
      <c r="BF87" s="430" t="s">
        <v>202</v>
      </c>
      <c r="BG87" s="43" t="s">
        <v>203</v>
      </c>
    </row>
    <row r="88" spans="1:59" s="40" customFormat="1" ht="16.149999999999999" customHeight="1" x14ac:dyDescent="0.2">
      <c r="A88" s="41" t="s">
        <v>367</v>
      </c>
      <c r="B88" s="107" t="s">
        <v>185</v>
      </c>
      <c r="C88" s="42" t="s">
        <v>281</v>
      </c>
      <c r="D88" s="31"/>
      <c r="E88" s="32" t="str">
        <f>IF(D88*15=0,"",D88*15)</f>
        <v/>
      </c>
      <c r="F88" s="33"/>
      <c r="G88" s="32" t="str">
        <f>IF(F88*15=0,"",F88*15)</f>
        <v/>
      </c>
      <c r="H88" s="33"/>
      <c r="I88" s="34"/>
      <c r="J88" s="35"/>
      <c r="K88" s="32" t="str">
        <f>IF(J88*15=0,"",J88*15)</f>
        <v/>
      </c>
      <c r="L88" s="33"/>
      <c r="M88" s="32" t="str">
        <f>IF(L88*15=0,"",L88*15)</f>
        <v/>
      </c>
      <c r="N88" s="33"/>
      <c r="O88" s="34"/>
      <c r="P88" s="35"/>
      <c r="Q88" s="32" t="str">
        <f>IF(P88*15=0,"",P88*15)</f>
        <v/>
      </c>
      <c r="R88" s="33"/>
      <c r="S88" s="32" t="str">
        <f>IF(R88*15=0,"",R88*15)</f>
        <v/>
      </c>
      <c r="T88" s="33"/>
      <c r="U88" s="34"/>
      <c r="V88" s="35"/>
      <c r="W88" s="32" t="str">
        <f>IF(V88*15=0,"",V88*15)</f>
        <v/>
      </c>
      <c r="X88" s="33"/>
      <c r="Y88" s="32" t="str">
        <f>IF(X88*15=0,"",X88*15)</f>
        <v/>
      </c>
      <c r="Z88" s="33"/>
      <c r="AA88" s="34"/>
      <c r="AB88" s="35"/>
      <c r="AC88" s="32" t="str">
        <f>IF(AB88*15=0,"",AB88*15)</f>
        <v/>
      </c>
      <c r="AD88" s="33">
        <v>2</v>
      </c>
      <c r="AE88" s="32">
        <f>IF(AD88*15=0,"",AD88*15)</f>
        <v>30</v>
      </c>
      <c r="AF88" s="33">
        <v>2</v>
      </c>
      <c r="AG88" s="36" t="s">
        <v>43</v>
      </c>
      <c r="AH88" s="35"/>
      <c r="AI88" s="32" t="str">
        <f>IF(AH88*15=0,"",AH88*15)</f>
        <v/>
      </c>
      <c r="AJ88" s="33"/>
      <c r="AK88" s="63" t="str">
        <f>IF(AJ88*15=0,"",AJ88*15)</f>
        <v/>
      </c>
      <c r="AL88" s="33"/>
      <c r="AM88" s="36"/>
      <c r="AN88" s="35"/>
      <c r="AO88" s="32" t="str">
        <f>IF(AN88*15=0,"",AN88*15)</f>
        <v/>
      </c>
      <c r="AP88" s="33"/>
      <c r="AQ88" s="32" t="str">
        <f>IF(AP88*15=0,"",AP88*15)</f>
        <v/>
      </c>
      <c r="AR88" s="33"/>
      <c r="AS88" s="36"/>
      <c r="AT88" s="35"/>
      <c r="AU88" s="32" t="str">
        <f>IF(AT88*15=0,"",AT88*15)</f>
        <v/>
      </c>
      <c r="AV88" s="62"/>
      <c r="AW88" s="32" t="str">
        <f>IF(AV88*15=0,"",AV88*15)</f>
        <v/>
      </c>
      <c r="AX88" s="62"/>
      <c r="AY88" s="66"/>
      <c r="AZ88" s="37" t="str">
        <f>IF(D88+J88+P88+V88+AB88+AH88+AN88+AT88=0,"",D88+J88+P88+V88+AB88+AH88+AN88+AT88)</f>
        <v/>
      </c>
      <c r="BA88" s="32" t="str">
        <f>IF((D88+J88+P88+V88+AB88+AH88+AN88+AT88)*15=0,"",(D88+J88+P88+V88+AB88+AH88+AN88+AT88)*15)</f>
        <v/>
      </c>
      <c r="BB88" s="38">
        <f>IF(F88+L88+R88+X88+AD88+AJ88+AP88+AV88=0,"",F88+L88+R88+X88+AD88+AJ88+AP88+AV88)</f>
        <v>2</v>
      </c>
      <c r="BC88" s="32">
        <f>IF((F88+L88+R88+X88+AD88+AJ88+AP88+AV88)*15=0,"",(F88+L88+R88+X88+AD88+AJ88+AP88+AV88)*15)</f>
        <v>30</v>
      </c>
      <c r="BD88" s="38">
        <f>IF(H88+N88+T88+Z88+AF88+AL88+AR88+AX88=0,"",H88+N88+T88+Z88+AF88+AL88+AR88+AX88)</f>
        <v>2</v>
      </c>
      <c r="BE88" s="39">
        <f>IF((D88+J88+P88+V88+AB88+F88+L88+R88+X88+AD88+AH88+AN88+AT88+AF88+AP88+AV88)=0,"",(D88+J88+P88+V88+AB88+F88+L88+R88+X88+AD88+AH88+AN88+AT88+AJ88+AP88+AV88))</f>
        <v>2</v>
      </c>
      <c r="BF88" s="430" t="s">
        <v>179</v>
      </c>
      <c r="BG88" s="43" t="s">
        <v>179</v>
      </c>
    </row>
    <row r="89" spans="1:59" s="40" customFormat="1" ht="16.149999999999999" customHeight="1" x14ac:dyDescent="0.2">
      <c r="A89" s="41" t="s">
        <v>385</v>
      </c>
      <c r="B89" s="107" t="s">
        <v>185</v>
      </c>
      <c r="C89" s="367" t="s">
        <v>332</v>
      </c>
      <c r="D89" s="31"/>
      <c r="E89" s="32" t="str">
        <f>IF(D89*15=0,"",D89*15)</f>
        <v/>
      </c>
      <c r="F89" s="33"/>
      <c r="G89" s="32" t="str">
        <f>IF(F89*15=0,"",F89*15)</f>
        <v/>
      </c>
      <c r="H89" s="33"/>
      <c r="I89" s="34"/>
      <c r="J89" s="35"/>
      <c r="K89" s="32" t="str">
        <f>IF(J89*15=0,"",J89*15)</f>
        <v/>
      </c>
      <c r="L89" s="33"/>
      <c r="M89" s="32" t="str">
        <f>IF(L89*15=0,"",L89*15)</f>
        <v/>
      </c>
      <c r="N89" s="33"/>
      <c r="O89" s="34"/>
      <c r="P89" s="35"/>
      <c r="Q89" s="32" t="str">
        <f>IF(P89*15=0,"",P89*15)</f>
        <v/>
      </c>
      <c r="R89" s="33"/>
      <c r="S89" s="32" t="str">
        <f>IF(R89*15=0,"",R89*15)</f>
        <v/>
      </c>
      <c r="T89" s="33"/>
      <c r="U89" s="34"/>
      <c r="V89" s="35"/>
      <c r="W89" s="32" t="str">
        <f>IF(V89*15=0,"",V89*15)</f>
        <v/>
      </c>
      <c r="X89" s="33"/>
      <c r="Y89" s="32" t="str">
        <f>IF(X89*15=0,"",X89*15)</f>
        <v/>
      </c>
      <c r="Z89" s="33"/>
      <c r="AA89" s="34"/>
      <c r="AB89" s="35"/>
      <c r="AC89" s="32" t="str">
        <f>IF(AB89*15=0,"",AB89*15)</f>
        <v/>
      </c>
      <c r="AD89" s="33"/>
      <c r="AE89" s="32" t="str">
        <f>IF(AD89*15=0,"",AD89*15)</f>
        <v/>
      </c>
      <c r="AF89" s="33"/>
      <c r="AG89" s="36"/>
      <c r="AH89" s="35"/>
      <c r="AI89" s="32" t="str">
        <f>IF(AH89*15=0,"",AH89*15)</f>
        <v/>
      </c>
      <c r="AJ89" s="33">
        <v>5</v>
      </c>
      <c r="AK89" s="63">
        <f>IF(AJ89*15=0,"",AJ89*15)</f>
        <v>75</v>
      </c>
      <c r="AL89" s="33">
        <v>6</v>
      </c>
      <c r="AM89" s="36" t="s">
        <v>43</v>
      </c>
      <c r="AN89" s="35"/>
      <c r="AO89" s="32" t="str">
        <f>IF(AN89*15=0,"",AN89*15)</f>
        <v/>
      </c>
      <c r="AP89" s="33"/>
      <c r="AQ89" s="63" t="str">
        <f>IF(AP89*15=0,"",AP89*15)</f>
        <v/>
      </c>
      <c r="AR89" s="33"/>
      <c r="AS89" s="36"/>
      <c r="AT89" s="35"/>
      <c r="AU89" s="32" t="str">
        <f>IF(AT89*15=0,"",AT89*15)</f>
        <v/>
      </c>
      <c r="AV89" s="62"/>
      <c r="AW89" s="32" t="str">
        <f>IF(AV89*15=0,"",AV89*15)</f>
        <v/>
      </c>
      <c r="AX89" s="62"/>
      <c r="AY89" s="66"/>
      <c r="AZ89" s="37" t="str">
        <f>IF(D89+J89+P89+V89+AB89+AH89+AN89+AT89=0,"",D89+J89+P89+V89+AB89+AH89+AN89+AT89)</f>
        <v/>
      </c>
      <c r="BA89" s="32" t="str">
        <f>IF((D89+J89+P89+V89+AB89+AH89+AN89+AT89)*15=0,"",(D89+J89+P89+V89+AB89+AH89+AN89+AT89)*15)</f>
        <v/>
      </c>
      <c r="BB89" s="38">
        <f>IF(F89+L89+R89+X89+AD89+AJ89+AP89+AV89=0,"",F89+L89+R89+X89+AD89+AJ89+AP89+AV89)</f>
        <v>5</v>
      </c>
      <c r="BC89" s="32">
        <f>IF((F89+L89+R89+X89+AD89+AJ89+AP89+AV89)*15=0,"",(F89+L89+R89+X89+AD89+AJ89+AP89+AV89)*15)</f>
        <v>75</v>
      </c>
      <c r="BD89" s="38">
        <f>IF(H89+N89+T89+Z89+AF89+AL89+AR89+AX89=0,"",H89+N89+T89+Z89+AF89+AL89+AR89+AX89)</f>
        <v>6</v>
      </c>
      <c r="BE89" s="39" t="str">
        <f>IF((D89+J89+P89+V89+AB89+F89+L89+R89+X89+AD89+AH89+AN89+AT89+AF89+AP89+AV89)=0,"",(D89+J89+P89+V89+AB89+F89+L89+R89+X89+AD89+AH89+AN89+AT89+AJ89+AP89+AV89))</f>
        <v/>
      </c>
      <c r="BF89" s="430" t="s">
        <v>179</v>
      </c>
      <c r="BG89" s="43" t="s">
        <v>179</v>
      </c>
    </row>
    <row r="90" spans="1:59" s="40" customFormat="1" ht="16.149999999999999" customHeight="1" x14ac:dyDescent="0.2">
      <c r="A90" s="41" t="s">
        <v>369</v>
      </c>
      <c r="B90" s="107" t="s">
        <v>185</v>
      </c>
      <c r="C90" s="366" t="s">
        <v>204</v>
      </c>
      <c r="D90" s="31"/>
      <c r="E90" s="32" t="str">
        <f t="shared" si="131"/>
        <v/>
      </c>
      <c r="F90" s="33"/>
      <c r="G90" s="32" t="str">
        <f t="shared" si="132"/>
        <v/>
      </c>
      <c r="H90" s="33"/>
      <c r="I90" s="34"/>
      <c r="J90" s="35"/>
      <c r="K90" s="32" t="str">
        <f t="shared" si="133"/>
        <v/>
      </c>
      <c r="L90" s="33"/>
      <c r="M90" s="32" t="str">
        <f t="shared" si="134"/>
        <v/>
      </c>
      <c r="N90" s="33"/>
      <c r="O90" s="34"/>
      <c r="P90" s="35"/>
      <c r="Q90" s="32" t="str">
        <f t="shared" si="135"/>
        <v/>
      </c>
      <c r="R90" s="33"/>
      <c r="S90" s="32" t="str">
        <f t="shared" si="136"/>
        <v/>
      </c>
      <c r="T90" s="33"/>
      <c r="U90" s="34"/>
      <c r="V90" s="35"/>
      <c r="W90" s="32" t="str">
        <f t="shared" si="137"/>
        <v/>
      </c>
      <c r="X90" s="33"/>
      <c r="Y90" s="32" t="str">
        <f t="shared" si="138"/>
        <v/>
      </c>
      <c r="Z90" s="33"/>
      <c r="AA90" s="34"/>
      <c r="AB90" s="35"/>
      <c r="AC90" s="32" t="str">
        <f t="shared" si="139"/>
        <v/>
      </c>
      <c r="AD90" s="33"/>
      <c r="AE90" s="32" t="str">
        <f t="shared" si="140"/>
        <v/>
      </c>
      <c r="AF90" s="33"/>
      <c r="AG90" s="36"/>
      <c r="AH90" s="35"/>
      <c r="AI90" s="32" t="str">
        <f t="shared" si="141"/>
        <v/>
      </c>
      <c r="AJ90" s="33"/>
      <c r="AK90" s="32" t="str">
        <f t="shared" si="142"/>
        <v/>
      </c>
      <c r="AL90" s="33"/>
      <c r="AM90" s="36"/>
      <c r="AN90" s="35">
        <v>2</v>
      </c>
      <c r="AO90" s="32">
        <f t="shared" si="143"/>
        <v>30</v>
      </c>
      <c r="AP90" s="33">
        <v>1</v>
      </c>
      <c r="AQ90" s="32">
        <f t="shared" si="144"/>
        <v>15</v>
      </c>
      <c r="AR90" s="33">
        <v>3</v>
      </c>
      <c r="AS90" s="36" t="s">
        <v>36</v>
      </c>
      <c r="AT90" s="35"/>
      <c r="AU90" s="32" t="str">
        <f t="shared" si="145"/>
        <v/>
      </c>
      <c r="AV90" s="33"/>
      <c r="AW90" s="32" t="str">
        <f t="shared" si="146"/>
        <v/>
      </c>
      <c r="AX90" s="33"/>
      <c r="AY90" s="36"/>
      <c r="AZ90" s="37">
        <f t="shared" si="147"/>
        <v>2</v>
      </c>
      <c r="BA90" s="32">
        <f t="shared" si="148"/>
        <v>30</v>
      </c>
      <c r="BB90" s="38">
        <f t="shared" si="149"/>
        <v>1</v>
      </c>
      <c r="BC90" s="32">
        <f t="shared" si="150"/>
        <v>15</v>
      </c>
      <c r="BD90" s="38">
        <f t="shared" si="151"/>
        <v>3</v>
      </c>
      <c r="BE90" s="39">
        <f t="shared" si="152"/>
        <v>3</v>
      </c>
      <c r="BF90" s="430" t="s">
        <v>170</v>
      </c>
      <c r="BG90" s="43" t="s">
        <v>170</v>
      </c>
    </row>
    <row r="91" spans="1:59" s="40" customFormat="1" ht="16.149999999999999" customHeight="1" x14ac:dyDescent="0.2">
      <c r="A91" s="41" t="s">
        <v>370</v>
      </c>
      <c r="B91" s="107" t="s">
        <v>185</v>
      </c>
      <c r="C91" s="367" t="s">
        <v>205</v>
      </c>
      <c r="D91" s="31"/>
      <c r="E91" s="32" t="str">
        <f t="shared" si="131"/>
        <v/>
      </c>
      <c r="F91" s="33"/>
      <c r="G91" s="32" t="str">
        <f t="shared" si="132"/>
        <v/>
      </c>
      <c r="H91" s="33"/>
      <c r="I91" s="34"/>
      <c r="J91" s="35"/>
      <c r="K91" s="32" t="str">
        <f t="shared" si="133"/>
        <v/>
      </c>
      <c r="L91" s="33"/>
      <c r="M91" s="32" t="str">
        <f t="shared" si="134"/>
        <v/>
      </c>
      <c r="N91" s="33"/>
      <c r="O91" s="34"/>
      <c r="P91" s="35"/>
      <c r="Q91" s="32" t="str">
        <f t="shared" si="135"/>
        <v/>
      </c>
      <c r="R91" s="33"/>
      <c r="S91" s="32" t="str">
        <f t="shared" si="136"/>
        <v/>
      </c>
      <c r="T91" s="33"/>
      <c r="U91" s="34"/>
      <c r="V91" s="35"/>
      <c r="W91" s="32" t="str">
        <f t="shared" si="137"/>
        <v/>
      </c>
      <c r="X91" s="33"/>
      <c r="Y91" s="32" t="str">
        <f t="shared" si="138"/>
        <v/>
      </c>
      <c r="Z91" s="33"/>
      <c r="AA91" s="34"/>
      <c r="AB91" s="35"/>
      <c r="AC91" s="32" t="str">
        <f t="shared" si="139"/>
        <v/>
      </c>
      <c r="AD91" s="33"/>
      <c r="AE91" s="32" t="str">
        <f t="shared" si="140"/>
        <v/>
      </c>
      <c r="AF91" s="33"/>
      <c r="AG91" s="36"/>
      <c r="AH91" s="35"/>
      <c r="AI91" s="32" t="str">
        <f t="shared" si="141"/>
        <v/>
      </c>
      <c r="AJ91" s="33"/>
      <c r="AK91" s="32" t="str">
        <f t="shared" si="142"/>
        <v/>
      </c>
      <c r="AL91" s="33"/>
      <c r="AM91" s="36"/>
      <c r="AN91" s="35">
        <v>2</v>
      </c>
      <c r="AO91" s="32">
        <f t="shared" si="143"/>
        <v>30</v>
      </c>
      <c r="AP91" s="33">
        <v>1</v>
      </c>
      <c r="AQ91" s="32">
        <f t="shared" si="144"/>
        <v>15</v>
      </c>
      <c r="AR91" s="33">
        <v>3</v>
      </c>
      <c r="AS91" s="36" t="s">
        <v>36</v>
      </c>
      <c r="AT91" s="35"/>
      <c r="AU91" s="32" t="str">
        <f t="shared" si="145"/>
        <v/>
      </c>
      <c r="AV91" s="33"/>
      <c r="AW91" s="32" t="str">
        <f t="shared" si="146"/>
        <v/>
      </c>
      <c r="AX91" s="33"/>
      <c r="AY91" s="36"/>
      <c r="AZ91" s="37">
        <f t="shared" si="147"/>
        <v>2</v>
      </c>
      <c r="BA91" s="32">
        <f t="shared" si="148"/>
        <v>30</v>
      </c>
      <c r="BB91" s="38">
        <f t="shared" si="149"/>
        <v>1</v>
      </c>
      <c r="BC91" s="32">
        <f t="shared" si="150"/>
        <v>15</v>
      </c>
      <c r="BD91" s="38">
        <f t="shared" si="151"/>
        <v>3</v>
      </c>
      <c r="BE91" s="39">
        <f t="shared" si="152"/>
        <v>3</v>
      </c>
      <c r="BF91" s="430" t="s">
        <v>206</v>
      </c>
      <c r="BG91" s="43" t="s">
        <v>206</v>
      </c>
    </row>
    <row r="92" spans="1:59" s="40" customFormat="1" ht="16.149999999999999" customHeight="1" x14ac:dyDescent="0.2">
      <c r="A92" s="41" t="s">
        <v>371</v>
      </c>
      <c r="B92" s="107" t="s">
        <v>185</v>
      </c>
      <c r="C92" s="367" t="s">
        <v>207</v>
      </c>
      <c r="D92" s="31"/>
      <c r="E92" s="32" t="str">
        <f t="shared" si="131"/>
        <v/>
      </c>
      <c r="F92" s="33"/>
      <c r="G92" s="32" t="str">
        <f t="shared" si="132"/>
        <v/>
      </c>
      <c r="H92" s="33"/>
      <c r="I92" s="34"/>
      <c r="J92" s="35"/>
      <c r="K92" s="32" t="str">
        <f t="shared" si="133"/>
        <v/>
      </c>
      <c r="L92" s="33"/>
      <c r="M92" s="32" t="str">
        <f t="shared" si="134"/>
        <v/>
      </c>
      <c r="N92" s="33"/>
      <c r="O92" s="34"/>
      <c r="P92" s="35"/>
      <c r="Q92" s="32" t="str">
        <f t="shared" si="135"/>
        <v/>
      </c>
      <c r="R92" s="33"/>
      <c r="S92" s="32" t="str">
        <f t="shared" si="136"/>
        <v/>
      </c>
      <c r="T92" s="33"/>
      <c r="U92" s="34"/>
      <c r="V92" s="35"/>
      <c r="W92" s="32" t="str">
        <f t="shared" si="137"/>
        <v/>
      </c>
      <c r="X92" s="33"/>
      <c r="Y92" s="32" t="str">
        <f t="shared" si="138"/>
        <v/>
      </c>
      <c r="Z92" s="33"/>
      <c r="AA92" s="34"/>
      <c r="AB92" s="35"/>
      <c r="AC92" s="32" t="str">
        <f t="shared" si="139"/>
        <v/>
      </c>
      <c r="AD92" s="33"/>
      <c r="AE92" s="32" t="str">
        <f t="shared" si="140"/>
        <v/>
      </c>
      <c r="AF92" s="33"/>
      <c r="AG92" s="36"/>
      <c r="AH92" s="35"/>
      <c r="AI92" s="32" t="str">
        <f t="shared" si="141"/>
        <v/>
      </c>
      <c r="AJ92" s="33"/>
      <c r="AK92" s="32" t="str">
        <f t="shared" si="142"/>
        <v/>
      </c>
      <c r="AL92" s="33"/>
      <c r="AM92" s="36"/>
      <c r="AN92" s="35">
        <v>2</v>
      </c>
      <c r="AO92" s="32">
        <f t="shared" si="143"/>
        <v>30</v>
      </c>
      <c r="AP92" s="33">
        <v>1</v>
      </c>
      <c r="AQ92" s="32">
        <f t="shared" si="144"/>
        <v>15</v>
      </c>
      <c r="AR92" s="33">
        <v>3</v>
      </c>
      <c r="AS92" s="36" t="s">
        <v>36</v>
      </c>
      <c r="AT92" s="35"/>
      <c r="AU92" s="32" t="str">
        <f t="shared" si="145"/>
        <v/>
      </c>
      <c r="AV92" s="33"/>
      <c r="AW92" s="32" t="str">
        <f t="shared" si="146"/>
        <v/>
      </c>
      <c r="AX92" s="33"/>
      <c r="AY92" s="36"/>
      <c r="AZ92" s="37">
        <f t="shared" si="147"/>
        <v>2</v>
      </c>
      <c r="BA92" s="32">
        <f t="shared" si="148"/>
        <v>30</v>
      </c>
      <c r="BB92" s="38">
        <f t="shared" si="149"/>
        <v>1</v>
      </c>
      <c r="BC92" s="32">
        <f t="shared" si="150"/>
        <v>15</v>
      </c>
      <c r="BD92" s="38">
        <f t="shared" si="151"/>
        <v>3</v>
      </c>
      <c r="BE92" s="39">
        <f t="shared" si="152"/>
        <v>3</v>
      </c>
      <c r="BF92" s="430" t="s">
        <v>208</v>
      </c>
      <c r="BG92" s="43" t="s">
        <v>208</v>
      </c>
    </row>
    <row r="93" spans="1:59" s="40" customFormat="1" ht="16.149999999999999" customHeight="1" x14ac:dyDescent="0.2">
      <c r="A93" s="41" t="s">
        <v>372</v>
      </c>
      <c r="B93" s="107" t="s">
        <v>185</v>
      </c>
      <c r="C93" s="367" t="s">
        <v>209</v>
      </c>
      <c r="D93" s="31"/>
      <c r="E93" s="32" t="str">
        <f t="shared" si="131"/>
        <v/>
      </c>
      <c r="F93" s="33"/>
      <c r="G93" s="32" t="str">
        <f t="shared" si="132"/>
        <v/>
      </c>
      <c r="H93" s="33"/>
      <c r="I93" s="34"/>
      <c r="J93" s="35"/>
      <c r="K93" s="32" t="str">
        <f t="shared" si="133"/>
        <v/>
      </c>
      <c r="L93" s="33"/>
      <c r="M93" s="32" t="str">
        <f t="shared" si="134"/>
        <v/>
      </c>
      <c r="N93" s="33"/>
      <c r="O93" s="34"/>
      <c r="P93" s="35"/>
      <c r="Q93" s="32" t="str">
        <f t="shared" si="135"/>
        <v/>
      </c>
      <c r="R93" s="33"/>
      <c r="S93" s="32" t="str">
        <f t="shared" si="136"/>
        <v/>
      </c>
      <c r="T93" s="33"/>
      <c r="U93" s="34"/>
      <c r="V93" s="35"/>
      <c r="W93" s="32" t="str">
        <f t="shared" si="137"/>
        <v/>
      </c>
      <c r="X93" s="33"/>
      <c r="Y93" s="32" t="str">
        <f t="shared" si="138"/>
        <v/>
      </c>
      <c r="Z93" s="33"/>
      <c r="AA93" s="34"/>
      <c r="AB93" s="35"/>
      <c r="AC93" s="32" t="str">
        <f t="shared" si="139"/>
        <v/>
      </c>
      <c r="AD93" s="33"/>
      <c r="AE93" s="32" t="str">
        <f t="shared" si="140"/>
        <v/>
      </c>
      <c r="AF93" s="33"/>
      <c r="AG93" s="36"/>
      <c r="AH93" s="35"/>
      <c r="AI93" s="32" t="str">
        <f t="shared" si="141"/>
        <v/>
      </c>
      <c r="AJ93" s="33"/>
      <c r="AK93" s="32" t="str">
        <f t="shared" si="142"/>
        <v/>
      </c>
      <c r="AL93" s="33"/>
      <c r="AM93" s="36"/>
      <c r="AN93" s="35">
        <v>2</v>
      </c>
      <c r="AO93" s="32">
        <f t="shared" si="143"/>
        <v>30</v>
      </c>
      <c r="AP93" s="33">
        <v>1</v>
      </c>
      <c r="AQ93" s="32">
        <f t="shared" si="144"/>
        <v>15</v>
      </c>
      <c r="AR93" s="33">
        <v>3</v>
      </c>
      <c r="AS93" s="36" t="s">
        <v>36</v>
      </c>
      <c r="AT93" s="35"/>
      <c r="AU93" s="32" t="str">
        <f t="shared" si="145"/>
        <v/>
      </c>
      <c r="AV93" s="33"/>
      <c r="AW93" s="32" t="str">
        <f t="shared" si="146"/>
        <v/>
      </c>
      <c r="AX93" s="33"/>
      <c r="AY93" s="36"/>
      <c r="AZ93" s="37">
        <f t="shared" si="147"/>
        <v>2</v>
      </c>
      <c r="BA93" s="32">
        <f t="shared" si="148"/>
        <v>30</v>
      </c>
      <c r="BB93" s="38">
        <f t="shared" si="149"/>
        <v>1</v>
      </c>
      <c r="BC93" s="32">
        <f t="shared" si="150"/>
        <v>15</v>
      </c>
      <c r="BD93" s="38">
        <f t="shared" si="151"/>
        <v>3</v>
      </c>
      <c r="BE93" s="39">
        <f t="shared" si="152"/>
        <v>3</v>
      </c>
      <c r="BF93" s="430" t="s">
        <v>206</v>
      </c>
      <c r="BG93" s="43" t="s">
        <v>206</v>
      </c>
    </row>
    <row r="94" spans="1:59" s="40" customFormat="1" ht="16.149999999999999" customHeight="1" x14ac:dyDescent="0.2">
      <c r="A94" s="41" t="s">
        <v>373</v>
      </c>
      <c r="B94" s="107" t="s">
        <v>185</v>
      </c>
      <c r="C94" s="42" t="s">
        <v>419</v>
      </c>
      <c r="D94" s="31"/>
      <c r="E94" s="32" t="str">
        <f t="shared" si="131"/>
        <v/>
      </c>
      <c r="F94" s="33"/>
      <c r="G94" s="32" t="str">
        <f t="shared" si="132"/>
        <v/>
      </c>
      <c r="H94" s="33"/>
      <c r="I94" s="34"/>
      <c r="J94" s="35"/>
      <c r="K94" s="32" t="str">
        <f t="shared" si="133"/>
        <v/>
      </c>
      <c r="L94" s="33"/>
      <c r="M94" s="32" t="str">
        <f t="shared" si="134"/>
        <v/>
      </c>
      <c r="N94" s="33"/>
      <c r="O94" s="34"/>
      <c r="P94" s="35"/>
      <c r="Q94" s="32" t="str">
        <f t="shared" si="135"/>
        <v/>
      </c>
      <c r="R94" s="33"/>
      <c r="S94" s="32" t="str">
        <f t="shared" si="136"/>
        <v/>
      </c>
      <c r="T94" s="33"/>
      <c r="U94" s="34"/>
      <c r="V94" s="35"/>
      <c r="W94" s="32" t="str">
        <f t="shared" si="137"/>
        <v/>
      </c>
      <c r="X94" s="33"/>
      <c r="Y94" s="32" t="str">
        <f t="shared" si="138"/>
        <v/>
      </c>
      <c r="Z94" s="33"/>
      <c r="AA94" s="34"/>
      <c r="AB94" s="35"/>
      <c r="AC94" s="32" t="str">
        <f t="shared" si="139"/>
        <v/>
      </c>
      <c r="AD94" s="33"/>
      <c r="AE94" s="32" t="str">
        <f t="shared" si="140"/>
        <v/>
      </c>
      <c r="AF94" s="33"/>
      <c r="AG94" s="36"/>
      <c r="AH94" s="35"/>
      <c r="AI94" s="32" t="str">
        <f t="shared" si="141"/>
        <v/>
      </c>
      <c r="AJ94" s="33"/>
      <c r="AK94" s="32" t="str">
        <f t="shared" si="142"/>
        <v/>
      </c>
      <c r="AL94" s="33"/>
      <c r="AM94" s="36"/>
      <c r="AN94" s="35">
        <v>1</v>
      </c>
      <c r="AO94" s="32">
        <f t="shared" si="143"/>
        <v>15</v>
      </c>
      <c r="AP94" s="33">
        <v>1</v>
      </c>
      <c r="AQ94" s="32">
        <f t="shared" si="144"/>
        <v>15</v>
      </c>
      <c r="AR94" s="33">
        <v>2</v>
      </c>
      <c r="AS94" s="36" t="s">
        <v>43</v>
      </c>
      <c r="AT94" s="35"/>
      <c r="AU94" s="32" t="str">
        <f t="shared" si="145"/>
        <v/>
      </c>
      <c r="AV94" s="33"/>
      <c r="AW94" s="32" t="str">
        <f t="shared" si="146"/>
        <v/>
      </c>
      <c r="AX94" s="33"/>
      <c r="AY94" s="36"/>
      <c r="AZ94" s="37">
        <f>IF(D94+J94+P94+V94+AB94+AH94+AN94+AT94=0,"",D94+J94+P94+V94+AB94+AH94+AN94+AT94)</f>
        <v>1</v>
      </c>
      <c r="BA94" s="32">
        <f>IF((D94+J94+P94+V94+AB94+AH94+AN94+AT94)*15=0,"",(D94+J94+P94+V94+AB94+AH94+AN94+AT94)*15)</f>
        <v>15</v>
      </c>
      <c r="BB94" s="38">
        <f>IF(F94+L94+R94+X94+AD94+AJ94+AP94+AV94=0,"",F94+L94+R94+X94+AD94+AJ94+AP94+AV94)</f>
        <v>1</v>
      </c>
      <c r="BC94" s="32">
        <f>IF((F94+L94+R94+X94+AD94+AJ94+AP94+AV94)*15=0,"",(F94+L94+R94+X94+AD94+AJ94+AP94+AV94)*15)</f>
        <v>15</v>
      </c>
      <c r="BD94" s="38">
        <f>IF(H94+N94+T94+Z94+AF94+AL94+AR94+AX94=0,"",H94+N94+T94+Z94+AF94+AL94+AR94+AX94)</f>
        <v>2</v>
      </c>
      <c r="BE94" s="39">
        <f>IF((D94+J94+P94+V94+AB94+F94+L94+R94+X94+AD94+AH94+AN94+AT94+AF94+AP94+AV94)=0,"",(D94+J94+P94+V94+AB94+F94+L94+R94+X94+AD94+AH94+AN94+AT94+AJ94+AP94+AV94))</f>
        <v>2</v>
      </c>
      <c r="BF94" s="430" t="s">
        <v>280</v>
      </c>
      <c r="BG94" s="430" t="s">
        <v>280</v>
      </c>
    </row>
    <row r="95" spans="1:59" s="40" customFormat="1" ht="16.149999999999999" customHeight="1" x14ac:dyDescent="0.2">
      <c r="A95" s="41" t="s">
        <v>386</v>
      </c>
      <c r="B95" s="107" t="s">
        <v>185</v>
      </c>
      <c r="C95" s="367" t="s">
        <v>333</v>
      </c>
      <c r="D95" s="31"/>
      <c r="E95" s="32" t="str">
        <f>IF(D95*15=0,"",D95*15)</f>
        <v/>
      </c>
      <c r="F95" s="33"/>
      <c r="G95" s="32" t="str">
        <f>IF(F95*15=0,"",F95*15)</f>
        <v/>
      </c>
      <c r="H95" s="33"/>
      <c r="I95" s="34"/>
      <c r="J95" s="35"/>
      <c r="K95" s="32" t="str">
        <f>IF(J95*15=0,"",J95*15)</f>
        <v/>
      </c>
      <c r="L95" s="33"/>
      <c r="M95" s="32" t="str">
        <f>IF(L95*15=0,"",L95*15)</f>
        <v/>
      </c>
      <c r="N95" s="33"/>
      <c r="O95" s="34"/>
      <c r="P95" s="35"/>
      <c r="Q95" s="32" t="str">
        <f>IF(P95*15=0,"",P95*15)</f>
        <v/>
      </c>
      <c r="R95" s="33"/>
      <c r="S95" s="32" t="str">
        <f>IF(R95*15=0,"",R95*15)</f>
        <v/>
      </c>
      <c r="T95" s="33"/>
      <c r="U95" s="34"/>
      <c r="V95" s="35"/>
      <c r="W95" s="32" t="str">
        <f t="shared" ref="W95:W101" si="153">IF(V95*15=0,"",V95*15)</f>
        <v/>
      </c>
      <c r="X95" s="33"/>
      <c r="Y95" s="32" t="str">
        <f t="shared" ref="Y95:Y101" si="154">IF(X95*15=0,"",X95*15)</f>
        <v/>
      </c>
      <c r="Z95" s="33"/>
      <c r="AA95" s="34"/>
      <c r="AB95" s="35"/>
      <c r="AC95" s="32" t="str">
        <f t="shared" ref="AC95:AC101" si="155">IF(AB95*15=0,"",AB95*15)</f>
        <v/>
      </c>
      <c r="AD95" s="33"/>
      <c r="AE95" s="32" t="str">
        <f t="shared" ref="AE95:AE101" si="156">IF(AD95*15=0,"",AD95*15)</f>
        <v/>
      </c>
      <c r="AF95" s="33"/>
      <c r="AG95" s="36"/>
      <c r="AH95" s="35"/>
      <c r="AI95" s="32" t="str">
        <f t="shared" ref="AI95:AI101" si="157">IF(AH95*15=0,"",AH95*15)</f>
        <v/>
      </c>
      <c r="AJ95" s="33"/>
      <c r="AK95" s="32" t="str">
        <f t="shared" ref="AK95:AK101" si="158">IF(AJ95*15=0,"",AJ95*15)</f>
        <v/>
      </c>
      <c r="AL95" s="33"/>
      <c r="AM95" s="36"/>
      <c r="AN95" s="35"/>
      <c r="AO95" s="32" t="str">
        <f t="shared" si="143"/>
        <v/>
      </c>
      <c r="AP95" s="33">
        <v>4</v>
      </c>
      <c r="AQ95" s="63">
        <f t="shared" ref="AQ95:AQ104" si="159">IF(AP95*15=0,"",AP95*15)</f>
        <v>60</v>
      </c>
      <c r="AR95" s="33">
        <v>6</v>
      </c>
      <c r="AS95" s="36" t="s">
        <v>43</v>
      </c>
      <c r="AT95" s="35"/>
      <c r="AU95" s="32" t="str">
        <f>IF(AT95*15=0,"",AT95*15)</f>
        <v/>
      </c>
      <c r="AV95" s="62"/>
      <c r="AW95" s="32" t="str">
        <f>IF(AV95*15=0,"",AV95*15)</f>
        <v/>
      </c>
      <c r="AX95" s="62"/>
      <c r="AY95" s="66"/>
      <c r="AZ95" s="37" t="str">
        <f>IF(D95+J95+P95+V95+AB95+AH95+AN95+AT95=0,"",D95+J95+P95+V95+AB95+AH95+AN95+AT95)</f>
        <v/>
      </c>
      <c r="BA95" s="32" t="str">
        <f>IF((D95+J95+P95+V95+AB95+AH95+AN95+AT95)*15=0,"",(D95+J95+P95+V95+AB95+AH95+AN95+AT95)*15)</f>
        <v/>
      </c>
      <c r="BB95" s="38">
        <f>IF(F95+L95+R95+X95+AD95+AJ95+AP95+AV95=0,"",F95+L95+R95+X95+AD95+AJ95+AP95+AV95)</f>
        <v>4</v>
      </c>
      <c r="BC95" s="32">
        <f>IF((F95+L95+R95+X95+AD95+AJ95+AP95+AV95)*15=0,"",(F95+L95+R95+X95+AD95+AJ95+AP95+AV95)*15)</f>
        <v>60</v>
      </c>
      <c r="BD95" s="38">
        <f>IF(H95+N95+T95+Z95+AF95+AL95+AR95+AX95=0,"",H95+N95+T95+Z95+AF95+AL95+AR95+AX95)</f>
        <v>6</v>
      </c>
      <c r="BE95" s="39">
        <f>IF((D95+J95+P95+V95+AB95+F95+L95+R95+X95+AD95+AH95+AN95+AT95+AF95+AP95+AV95)=0,"",(D95+J95+P95+V95+AB95+F95+L95+R95+X95+AD95+AH95+AN95+AT95+AJ95+AP95+AV95))</f>
        <v>4</v>
      </c>
      <c r="BF95" s="430" t="s">
        <v>179</v>
      </c>
      <c r="BG95" s="43" t="s">
        <v>179</v>
      </c>
    </row>
    <row r="96" spans="1:59" s="40" customFormat="1" ht="16.149999999999999" customHeight="1" x14ac:dyDescent="0.2">
      <c r="A96" s="41"/>
      <c r="B96" s="107" t="s">
        <v>181</v>
      </c>
      <c r="C96" s="42" t="s">
        <v>266</v>
      </c>
      <c r="D96" s="31"/>
      <c r="E96" s="32" t="str">
        <f>IF(D96*15=0,"",D96*15)</f>
        <v/>
      </c>
      <c r="F96" s="33"/>
      <c r="G96" s="32" t="str">
        <f>IF(F96*15=0,"",F96*15)</f>
        <v/>
      </c>
      <c r="H96" s="33"/>
      <c r="I96" s="34"/>
      <c r="J96" s="35"/>
      <c r="K96" s="32" t="str">
        <f>IF(J96*15=0,"",J96*15)</f>
        <v/>
      </c>
      <c r="L96" s="33"/>
      <c r="M96" s="32" t="str">
        <f>IF(L96*15=0,"",L96*15)</f>
        <v/>
      </c>
      <c r="N96" s="33"/>
      <c r="O96" s="34"/>
      <c r="P96" s="35"/>
      <c r="Q96" s="32" t="str">
        <f>IF(P96*15=0,"",P96*15)</f>
        <v/>
      </c>
      <c r="R96" s="33"/>
      <c r="S96" s="32" t="str">
        <f>IF(R96*15=0,"",R96*15)</f>
        <v/>
      </c>
      <c r="T96" s="33"/>
      <c r="U96" s="34"/>
      <c r="V96" s="35"/>
      <c r="W96" s="32" t="str">
        <f t="shared" si="153"/>
        <v/>
      </c>
      <c r="X96" s="33"/>
      <c r="Y96" s="32" t="str">
        <f t="shared" si="154"/>
        <v/>
      </c>
      <c r="Z96" s="33"/>
      <c r="AA96" s="34"/>
      <c r="AB96" s="35"/>
      <c r="AC96" s="32" t="str">
        <f t="shared" si="155"/>
        <v/>
      </c>
      <c r="AD96" s="33"/>
      <c r="AE96" s="32" t="str">
        <f t="shared" si="156"/>
        <v/>
      </c>
      <c r="AF96" s="33"/>
      <c r="AG96" s="36"/>
      <c r="AH96" s="35"/>
      <c r="AI96" s="32" t="str">
        <f t="shared" si="157"/>
        <v/>
      </c>
      <c r="AJ96" s="33"/>
      <c r="AK96" s="32" t="str">
        <f t="shared" si="158"/>
        <v/>
      </c>
      <c r="AL96" s="33"/>
      <c r="AM96" s="36"/>
      <c r="AN96" s="35">
        <v>1</v>
      </c>
      <c r="AO96" s="32">
        <f t="shared" ref="AO96:AO104" si="160">IF(AN96*15=0,"",AN96*15)</f>
        <v>15</v>
      </c>
      <c r="AP96" s="33">
        <v>1</v>
      </c>
      <c r="AQ96" s="63">
        <f t="shared" si="159"/>
        <v>15</v>
      </c>
      <c r="AR96" s="33">
        <v>3</v>
      </c>
      <c r="AS96" s="36" t="s">
        <v>31</v>
      </c>
      <c r="AT96" s="35"/>
      <c r="AU96" s="32" t="str">
        <f>IF(AT96*15=0,"",AT96*15)</f>
        <v/>
      </c>
      <c r="AV96" s="33"/>
      <c r="AW96" s="32" t="str">
        <f>IF(AV96*15=0,"",AV96*15)</f>
        <v/>
      </c>
      <c r="AX96" s="33"/>
      <c r="AY96" s="36"/>
      <c r="AZ96" s="37">
        <f>IF(D96+J96+P96+V96+AB96+AH96+AN96+AT96=0,"",D96+J96+P96+V96+AB96+AH96+AN96+AT96)</f>
        <v>1</v>
      </c>
      <c r="BA96" s="32">
        <f>IF((D96+J96+P96+V96+AB96+AH96+AN96+AT96)*15=0,"",(D96+J96+P96+V96+AB96+AH96+AN96+AT96)*15)</f>
        <v>15</v>
      </c>
      <c r="BB96" s="38">
        <f>IF(F96+L96+R96+X96+AD96+AJ96+AP96+AV96=0,"",F96+L96+R96+X96+AD96+AJ96+AP96+AV96)</f>
        <v>1</v>
      </c>
      <c r="BC96" s="32">
        <f>IF((F96+L96+R96+X96+AD96+AJ96+AP96+AV96)*15=0,"",(F96+L96+R96+X96+AD96+AJ96+AP96+AV96)*15)</f>
        <v>15</v>
      </c>
      <c r="BD96" s="38">
        <f>IF(H96+N96+T96+Z96+AF96+AL96+AR96+AX96=0,"",H96+N96+T96+Z96+AF96+AL96+AR96+AX96)</f>
        <v>3</v>
      </c>
      <c r="BE96" s="39">
        <f>IF((D96+J96+P96+V96+AB96+F96+L96+R96+X96+AD96+AH96+AN96+AT96+AF96+AP96+AV96)=0,"",(D96+J96+P96+V96+AB96+F96+L96+R96+X96+AD96+AH96+AN96+AT96+AJ96+AP96+AV96))</f>
        <v>2</v>
      </c>
      <c r="BF96" s="430"/>
      <c r="BG96" s="43"/>
    </row>
    <row r="97" spans="1:59" s="40" customFormat="1" ht="16.149999999999999" customHeight="1" x14ac:dyDescent="0.2">
      <c r="A97" s="41" t="s">
        <v>375</v>
      </c>
      <c r="B97" s="107" t="s">
        <v>185</v>
      </c>
      <c r="C97" s="461" t="s">
        <v>210</v>
      </c>
      <c r="D97" s="139"/>
      <c r="E97" s="140" t="str">
        <f t="shared" ref="E97:E100" si="161">IF(D97*15=0,"",D97*15)</f>
        <v/>
      </c>
      <c r="F97" s="141"/>
      <c r="G97" s="140" t="str">
        <f t="shared" ref="G97:G100" si="162">IF(F97*15=0,"",F97*15)</f>
        <v/>
      </c>
      <c r="H97" s="141"/>
      <c r="I97" s="142"/>
      <c r="J97" s="143"/>
      <c r="K97" s="140" t="str">
        <f t="shared" ref="K97:K100" si="163">IF(J97*15=0,"",J97*15)</f>
        <v/>
      </c>
      <c r="L97" s="141"/>
      <c r="M97" s="140" t="str">
        <f t="shared" ref="M97:M100" si="164">IF(L97*15=0,"",L97*15)</f>
        <v/>
      </c>
      <c r="N97" s="141"/>
      <c r="O97" s="142"/>
      <c r="P97" s="143"/>
      <c r="Q97" s="140" t="str">
        <f t="shared" ref="Q97:Q100" si="165">IF(P97*15=0,"",P97*15)</f>
        <v/>
      </c>
      <c r="R97" s="141"/>
      <c r="S97" s="140" t="str">
        <f t="shared" ref="S97:S100" si="166">IF(R97*15=0,"",R97*15)</f>
        <v/>
      </c>
      <c r="T97" s="141"/>
      <c r="U97" s="142"/>
      <c r="V97" s="35"/>
      <c r="W97" s="32" t="str">
        <f t="shared" si="153"/>
        <v/>
      </c>
      <c r="X97" s="33"/>
      <c r="Y97" s="32" t="str">
        <f t="shared" si="154"/>
        <v/>
      </c>
      <c r="Z97" s="33"/>
      <c r="AA97" s="34"/>
      <c r="AB97" s="35"/>
      <c r="AC97" s="32" t="str">
        <f t="shared" si="155"/>
        <v/>
      </c>
      <c r="AD97" s="33"/>
      <c r="AE97" s="32" t="str">
        <f t="shared" si="156"/>
        <v/>
      </c>
      <c r="AF97" s="33"/>
      <c r="AG97" s="36"/>
      <c r="AH97" s="35"/>
      <c r="AI97" s="32" t="str">
        <f t="shared" si="157"/>
        <v/>
      </c>
      <c r="AJ97" s="33"/>
      <c r="AK97" s="32" t="str">
        <f t="shared" si="158"/>
        <v/>
      </c>
      <c r="AL97" s="33"/>
      <c r="AM97" s="36"/>
      <c r="AN97" s="35"/>
      <c r="AO97" s="32" t="str">
        <f t="shared" si="160"/>
        <v/>
      </c>
      <c r="AP97" s="33"/>
      <c r="AQ97" s="32" t="str">
        <f t="shared" si="159"/>
        <v/>
      </c>
      <c r="AR97" s="33"/>
      <c r="AS97" s="36"/>
      <c r="AT97" s="65">
        <v>1</v>
      </c>
      <c r="AU97" s="32">
        <f t="shared" ref="AU97:AU100" si="167">IF(AT97*15=0,"",AT97*15)</f>
        <v>15</v>
      </c>
      <c r="AV97" s="62">
        <v>1</v>
      </c>
      <c r="AW97" s="32">
        <f t="shared" ref="AW97:AW100" si="168">IF(AV97*15=0,"",AV97*15)</f>
        <v>15</v>
      </c>
      <c r="AX97" s="33">
        <v>2</v>
      </c>
      <c r="AY97" s="36" t="s">
        <v>43</v>
      </c>
      <c r="AZ97" s="37">
        <f t="shared" ref="AZ97:AZ100" si="169">IF(D97+J97+P97+V97+AB97+AH97+AN97+AT97=0,"",D97+J97+P97+V97+AB97+AH97+AN97+AT97)</f>
        <v>1</v>
      </c>
      <c r="BA97" s="32">
        <f t="shared" ref="BA97:BA100" si="170">IF((D97+J97+P97+V97+AB97+AH97+AN97+AT97)*15=0,"",(D97+J97+P97+V97+AB97+AH97+AN97+AT97)*15)</f>
        <v>15</v>
      </c>
      <c r="BB97" s="38">
        <f t="shared" ref="BB97:BB100" si="171">IF(F97+L97+R97+X97+AD97+AJ97+AP97+AV97=0,"",F97+L97+R97+X97+AD97+AJ97+AP97+AV97)</f>
        <v>1</v>
      </c>
      <c r="BC97" s="32">
        <f t="shared" ref="BC97:BC100" si="172">IF((F97+L97+R97+X97+AD97+AJ97+AP97+AV97)*15=0,"",(F97+L97+R97+X97+AD97+AJ97+AP97+AV97)*15)</f>
        <v>15</v>
      </c>
      <c r="BD97" s="38">
        <f t="shared" ref="BD97:BD100" si="173">IF(H97+N97+T97+Z97+AF97+AL97+AR97+AX97=0,"",H97+N97+T97+Z97+AF97+AL97+AR97+AX97)</f>
        <v>2</v>
      </c>
      <c r="BE97" s="39">
        <f t="shared" ref="BE97:BE100" si="174">IF((D97+J97+P97+V97+AB97+F97+L97+R97+X97+AD97+AH97+AN97+AT97+AF97+AP97+AV97)=0,"",(D97+J97+P97+V97+AB97+F97+L97+R97+X97+AD97+AH97+AN97+AT97+AJ97+AP97+AV97))</f>
        <v>2</v>
      </c>
      <c r="BF97" s="430" t="s">
        <v>208</v>
      </c>
      <c r="BG97" s="43" t="s">
        <v>208</v>
      </c>
    </row>
    <row r="98" spans="1:59" s="40" customFormat="1" ht="16.149999999999999" customHeight="1" x14ac:dyDescent="0.2">
      <c r="A98" s="41" t="s">
        <v>376</v>
      </c>
      <c r="B98" s="107" t="s">
        <v>185</v>
      </c>
      <c r="C98" s="461" t="s">
        <v>211</v>
      </c>
      <c r="D98" s="139"/>
      <c r="E98" s="140" t="str">
        <f t="shared" si="161"/>
        <v/>
      </c>
      <c r="F98" s="141"/>
      <c r="G98" s="140" t="str">
        <f t="shared" si="162"/>
        <v/>
      </c>
      <c r="H98" s="141"/>
      <c r="I98" s="142"/>
      <c r="J98" s="143"/>
      <c r="K98" s="140" t="str">
        <f t="shared" si="163"/>
        <v/>
      </c>
      <c r="L98" s="141"/>
      <c r="M98" s="140" t="str">
        <f t="shared" si="164"/>
        <v/>
      </c>
      <c r="N98" s="141"/>
      <c r="O98" s="142"/>
      <c r="P98" s="143"/>
      <c r="Q98" s="140" t="str">
        <f t="shared" si="165"/>
        <v/>
      </c>
      <c r="R98" s="141"/>
      <c r="S98" s="140" t="str">
        <f t="shared" si="166"/>
        <v/>
      </c>
      <c r="T98" s="141"/>
      <c r="U98" s="142"/>
      <c r="V98" s="35"/>
      <c r="W98" s="32" t="str">
        <f t="shared" si="153"/>
        <v/>
      </c>
      <c r="X98" s="33"/>
      <c r="Y98" s="32" t="str">
        <f t="shared" si="154"/>
        <v/>
      </c>
      <c r="Z98" s="33"/>
      <c r="AA98" s="34"/>
      <c r="AB98" s="35"/>
      <c r="AC98" s="32" t="str">
        <f t="shared" si="155"/>
        <v/>
      </c>
      <c r="AD98" s="33"/>
      <c r="AE98" s="32" t="str">
        <f t="shared" si="156"/>
        <v/>
      </c>
      <c r="AF98" s="33"/>
      <c r="AG98" s="36"/>
      <c r="AH98" s="35"/>
      <c r="AI98" s="32" t="str">
        <f t="shared" si="157"/>
        <v/>
      </c>
      <c r="AJ98" s="33"/>
      <c r="AK98" s="32" t="str">
        <f t="shared" si="158"/>
        <v/>
      </c>
      <c r="AL98" s="33"/>
      <c r="AM98" s="36"/>
      <c r="AN98" s="35"/>
      <c r="AO98" s="32" t="str">
        <f t="shared" si="160"/>
        <v/>
      </c>
      <c r="AP98" s="33"/>
      <c r="AQ98" s="32" t="str">
        <f t="shared" si="159"/>
        <v/>
      </c>
      <c r="AR98" s="33"/>
      <c r="AS98" s="36"/>
      <c r="AT98" s="65">
        <v>1</v>
      </c>
      <c r="AU98" s="32">
        <f t="shared" si="167"/>
        <v>15</v>
      </c>
      <c r="AV98" s="60">
        <v>0</v>
      </c>
      <c r="AW98" s="32" t="str">
        <f t="shared" si="168"/>
        <v/>
      </c>
      <c r="AX98" s="33">
        <v>2</v>
      </c>
      <c r="AY98" s="36" t="s">
        <v>36</v>
      </c>
      <c r="AZ98" s="37">
        <f t="shared" si="169"/>
        <v>1</v>
      </c>
      <c r="BA98" s="32">
        <f t="shared" si="170"/>
        <v>15</v>
      </c>
      <c r="BB98" s="38" t="str">
        <f t="shared" si="171"/>
        <v/>
      </c>
      <c r="BC98" s="32" t="str">
        <f t="shared" si="172"/>
        <v/>
      </c>
      <c r="BD98" s="38">
        <f t="shared" si="173"/>
        <v>2</v>
      </c>
      <c r="BE98" s="39">
        <f t="shared" si="174"/>
        <v>1</v>
      </c>
      <c r="BF98" s="430" t="s">
        <v>212</v>
      </c>
      <c r="BG98" s="43" t="s">
        <v>213</v>
      </c>
    </row>
    <row r="99" spans="1:59" s="40" customFormat="1" ht="16.149999999999999" customHeight="1" x14ac:dyDescent="0.2">
      <c r="A99" s="41" t="s">
        <v>377</v>
      </c>
      <c r="B99" s="107" t="s">
        <v>185</v>
      </c>
      <c r="C99" s="30" t="s">
        <v>214</v>
      </c>
      <c r="D99" s="139"/>
      <c r="E99" s="140" t="str">
        <f t="shared" si="161"/>
        <v/>
      </c>
      <c r="F99" s="141"/>
      <c r="G99" s="140" t="str">
        <f t="shared" si="162"/>
        <v/>
      </c>
      <c r="H99" s="141"/>
      <c r="I99" s="142"/>
      <c r="J99" s="143"/>
      <c r="K99" s="140" t="str">
        <f t="shared" si="163"/>
        <v/>
      </c>
      <c r="L99" s="141"/>
      <c r="M99" s="140" t="str">
        <f t="shared" si="164"/>
        <v/>
      </c>
      <c r="N99" s="141"/>
      <c r="O99" s="142"/>
      <c r="P99" s="143"/>
      <c r="Q99" s="140" t="str">
        <f t="shared" si="165"/>
        <v/>
      </c>
      <c r="R99" s="141"/>
      <c r="S99" s="140" t="str">
        <f t="shared" si="166"/>
        <v/>
      </c>
      <c r="T99" s="141"/>
      <c r="U99" s="142"/>
      <c r="V99" s="35"/>
      <c r="W99" s="32" t="str">
        <f t="shared" si="153"/>
        <v/>
      </c>
      <c r="X99" s="33"/>
      <c r="Y99" s="32" t="str">
        <f t="shared" si="154"/>
        <v/>
      </c>
      <c r="Z99" s="33"/>
      <c r="AA99" s="34"/>
      <c r="AB99" s="35"/>
      <c r="AC99" s="32" t="str">
        <f t="shared" si="155"/>
        <v/>
      </c>
      <c r="AD99" s="33"/>
      <c r="AE99" s="32" t="str">
        <f t="shared" si="156"/>
        <v/>
      </c>
      <c r="AF99" s="33"/>
      <c r="AG99" s="36"/>
      <c r="AH99" s="35"/>
      <c r="AI99" s="32" t="str">
        <f t="shared" si="157"/>
        <v/>
      </c>
      <c r="AJ99" s="33"/>
      <c r="AK99" s="32" t="str">
        <f t="shared" si="158"/>
        <v/>
      </c>
      <c r="AL99" s="33"/>
      <c r="AM99" s="36"/>
      <c r="AN99" s="35"/>
      <c r="AO99" s="32" t="str">
        <f t="shared" si="160"/>
        <v/>
      </c>
      <c r="AP99" s="33"/>
      <c r="AQ99" s="32" t="str">
        <f t="shared" si="159"/>
        <v/>
      </c>
      <c r="AR99" s="33"/>
      <c r="AS99" s="36"/>
      <c r="AT99" s="65">
        <v>1</v>
      </c>
      <c r="AU99" s="32">
        <f t="shared" si="167"/>
        <v>15</v>
      </c>
      <c r="AV99" s="62">
        <v>1</v>
      </c>
      <c r="AW99" s="32">
        <f t="shared" si="168"/>
        <v>15</v>
      </c>
      <c r="AX99" s="33">
        <v>2</v>
      </c>
      <c r="AY99" s="36" t="s">
        <v>43</v>
      </c>
      <c r="AZ99" s="37">
        <f t="shared" si="169"/>
        <v>1</v>
      </c>
      <c r="BA99" s="32">
        <f t="shared" si="170"/>
        <v>15</v>
      </c>
      <c r="BB99" s="38">
        <f t="shared" si="171"/>
        <v>1</v>
      </c>
      <c r="BC99" s="32">
        <f t="shared" si="172"/>
        <v>15</v>
      </c>
      <c r="BD99" s="38">
        <f t="shared" si="173"/>
        <v>2</v>
      </c>
      <c r="BE99" s="39">
        <f t="shared" si="174"/>
        <v>2</v>
      </c>
      <c r="BF99" s="430" t="s">
        <v>212</v>
      </c>
      <c r="BG99" s="43" t="s">
        <v>212</v>
      </c>
    </row>
    <row r="100" spans="1:59" s="40" customFormat="1" ht="16.149999999999999" customHeight="1" x14ac:dyDescent="0.2">
      <c r="A100" s="41" t="s">
        <v>387</v>
      </c>
      <c r="B100" s="107" t="s">
        <v>185</v>
      </c>
      <c r="C100" s="461" t="s">
        <v>388</v>
      </c>
      <c r="D100" s="139"/>
      <c r="E100" s="140" t="str">
        <f t="shared" si="161"/>
        <v/>
      </c>
      <c r="F100" s="141"/>
      <c r="G100" s="140" t="str">
        <f t="shared" si="162"/>
        <v/>
      </c>
      <c r="H100" s="141"/>
      <c r="I100" s="142"/>
      <c r="J100" s="143"/>
      <c r="K100" s="140" t="str">
        <f t="shared" si="163"/>
        <v/>
      </c>
      <c r="L100" s="141"/>
      <c r="M100" s="140" t="str">
        <f t="shared" si="164"/>
        <v/>
      </c>
      <c r="N100" s="141"/>
      <c r="O100" s="142"/>
      <c r="P100" s="143"/>
      <c r="Q100" s="140" t="str">
        <f t="shared" si="165"/>
        <v/>
      </c>
      <c r="R100" s="141"/>
      <c r="S100" s="140" t="str">
        <f t="shared" si="166"/>
        <v/>
      </c>
      <c r="T100" s="141"/>
      <c r="U100" s="142"/>
      <c r="V100" s="35"/>
      <c r="W100" s="32" t="str">
        <f t="shared" si="153"/>
        <v/>
      </c>
      <c r="X100" s="33"/>
      <c r="Y100" s="32" t="str">
        <f t="shared" si="154"/>
        <v/>
      </c>
      <c r="Z100" s="33"/>
      <c r="AA100" s="34"/>
      <c r="AB100" s="35"/>
      <c r="AC100" s="32" t="str">
        <f t="shared" si="155"/>
        <v/>
      </c>
      <c r="AD100" s="33"/>
      <c r="AE100" s="32" t="str">
        <f t="shared" si="156"/>
        <v/>
      </c>
      <c r="AF100" s="33"/>
      <c r="AG100" s="36"/>
      <c r="AH100" s="35"/>
      <c r="AI100" s="32" t="str">
        <f t="shared" si="157"/>
        <v/>
      </c>
      <c r="AJ100" s="33"/>
      <c r="AK100" s="32" t="str">
        <f t="shared" si="158"/>
        <v/>
      </c>
      <c r="AL100" s="33"/>
      <c r="AM100" s="36"/>
      <c r="AN100" s="35"/>
      <c r="AO100" s="32" t="str">
        <f t="shared" si="160"/>
        <v/>
      </c>
      <c r="AP100" s="33"/>
      <c r="AQ100" s="32" t="str">
        <f t="shared" si="159"/>
        <v/>
      </c>
      <c r="AR100" s="33"/>
      <c r="AS100" s="36"/>
      <c r="AT100" s="65"/>
      <c r="AU100" s="32" t="str">
        <f t="shared" si="167"/>
        <v/>
      </c>
      <c r="AV100" s="62">
        <v>8</v>
      </c>
      <c r="AW100" s="32">
        <f t="shared" si="168"/>
        <v>120</v>
      </c>
      <c r="AX100" s="33">
        <v>7</v>
      </c>
      <c r="AY100" s="36" t="s">
        <v>43</v>
      </c>
      <c r="AZ100" s="37" t="str">
        <f t="shared" si="169"/>
        <v/>
      </c>
      <c r="BA100" s="32" t="str">
        <f t="shared" si="170"/>
        <v/>
      </c>
      <c r="BB100" s="38">
        <f t="shared" si="171"/>
        <v>8</v>
      </c>
      <c r="BC100" s="32">
        <f t="shared" si="172"/>
        <v>120</v>
      </c>
      <c r="BD100" s="38">
        <f t="shared" si="173"/>
        <v>7</v>
      </c>
      <c r="BE100" s="39">
        <f t="shared" si="174"/>
        <v>8</v>
      </c>
      <c r="BF100" s="430" t="s">
        <v>216</v>
      </c>
      <c r="BG100" s="43" t="s">
        <v>213</v>
      </c>
    </row>
    <row r="101" spans="1:59" s="40" customFormat="1" ht="16.149999999999999" customHeight="1" x14ac:dyDescent="0.2">
      <c r="A101" s="41"/>
      <c r="B101" s="107" t="s">
        <v>181</v>
      </c>
      <c r="C101" s="42" t="s">
        <v>217</v>
      </c>
      <c r="D101" s="31"/>
      <c r="E101" s="32" t="str">
        <f>IF(D101*15=0,"",D101*15)</f>
        <v/>
      </c>
      <c r="F101" s="33"/>
      <c r="G101" s="32" t="str">
        <f>IF(F101*15=0,"",F101*15)</f>
        <v/>
      </c>
      <c r="H101" s="33"/>
      <c r="I101" s="34"/>
      <c r="J101" s="35"/>
      <c r="K101" s="32" t="str">
        <f>IF(J101*15=0,"",J101*15)</f>
        <v/>
      </c>
      <c r="L101" s="33"/>
      <c r="M101" s="32" t="str">
        <f>IF(L101*15=0,"",L101*15)</f>
        <v/>
      </c>
      <c r="N101" s="33"/>
      <c r="O101" s="34"/>
      <c r="P101" s="35"/>
      <c r="Q101" s="32" t="str">
        <f>IF(P101*15=0,"",P101*15)</f>
        <v/>
      </c>
      <c r="R101" s="33"/>
      <c r="S101" s="32" t="str">
        <f>IF(R101*15=0,"",R101*15)</f>
        <v/>
      </c>
      <c r="T101" s="33"/>
      <c r="U101" s="34"/>
      <c r="V101" s="35"/>
      <c r="W101" s="32" t="str">
        <f t="shared" si="153"/>
        <v/>
      </c>
      <c r="X101" s="33"/>
      <c r="Y101" s="32" t="str">
        <f t="shared" si="154"/>
        <v/>
      </c>
      <c r="Z101" s="33"/>
      <c r="AA101" s="34"/>
      <c r="AB101" s="35"/>
      <c r="AC101" s="32" t="str">
        <f t="shared" si="155"/>
        <v/>
      </c>
      <c r="AD101" s="33"/>
      <c r="AE101" s="32" t="str">
        <f t="shared" si="156"/>
        <v/>
      </c>
      <c r="AF101" s="33"/>
      <c r="AG101" s="36"/>
      <c r="AH101" s="35"/>
      <c r="AI101" s="32" t="str">
        <f t="shared" si="157"/>
        <v/>
      </c>
      <c r="AJ101" s="33"/>
      <c r="AK101" s="32" t="str">
        <f t="shared" si="158"/>
        <v/>
      </c>
      <c r="AL101" s="33"/>
      <c r="AM101" s="36"/>
      <c r="AN101" s="35"/>
      <c r="AO101" s="32" t="str">
        <f t="shared" si="160"/>
        <v/>
      </c>
      <c r="AP101" s="33"/>
      <c r="AQ101" s="32" t="str">
        <f t="shared" si="159"/>
        <v/>
      </c>
      <c r="AR101" s="33"/>
      <c r="AS101" s="36"/>
      <c r="AT101" s="35">
        <v>1</v>
      </c>
      <c r="AU101" s="32">
        <f>IF(AT101*15=0,"",AT101*15)</f>
        <v>15</v>
      </c>
      <c r="AV101" s="33">
        <v>1</v>
      </c>
      <c r="AW101" s="32">
        <f>IF(AV101*15=0,"",AV101*15)</f>
        <v>15</v>
      </c>
      <c r="AX101" s="33">
        <v>3</v>
      </c>
      <c r="AY101" s="36" t="s">
        <v>31</v>
      </c>
      <c r="AZ101" s="37">
        <f>IF(D101+J101+P101+V101+AB101+AH101+AN101+AT101=0,"",D101+J101+P101+V101+AB101+AH101+AN101+AT101)</f>
        <v>1</v>
      </c>
      <c r="BA101" s="32">
        <f>IF((D101+J101+P101+V101+AB101+AH101+AN101+AT101)*15=0,"",(D101+J101+P101+V101+AB101+AH101+AN101+AT101)*15)</f>
        <v>15</v>
      </c>
      <c r="BB101" s="38">
        <f>IF(F101+L101+R101+X101+AD101+AJ101+AP101+AV101=0,"",F101+L101+R101+X101+AD101+AJ101+AP101+AV101)</f>
        <v>1</v>
      </c>
      <c r="BC101" s="32">
        <f>IF((F101+L101+R101+X101+AD101+AJ101+AP101+AV101)*15=0,"",(F101+L101+R101+X101+AD101+AJ101+AP101+AV101)*15)</f>
        <v>15</v>
      </c>
      <c r="BD101" s="38">
        <f>IF(H101+N101+T101+Z101+AF101+AL101+AR101+AX101=0,"",H101+N101+T101+Z101+AF101+AL101+AR101+AX101)</f>
        <v>3</v>
      </c>
      <c r="BE101" s="39">
        <f>IF((D101+J101+P101+V101+AB101+F101+L101+R101+X101+AD101+AH101+AN101+AT101+AF101+AP101+AV101)=0,"",(D101+J101+P101+V101+AB101+F101+L101+R101+X101+AD101+AH101+AN101+AT101+AJ101+AP101+AV101))</f>
        <v>2</v>
      </c>
      <c r="BF101" s="430"/>
      <c r="BG101" s="43"/>
    </row>
    <row r="102" spans="1:59" s="40" customFormat="1" ht="16.149999999999999" customHeight="1" x14ac:dyDescent="0.2">
      <c r="A102" s="41" t="s">
        <v>442</v>
      </c>
      <c r="B102" s="107" t="s">
        <v>29</v>
      </c>
      <c r="C102" s="149" t="s">
        <v>218</v>
      </c>
      <c r="D102" s="31"/>
      <c r="E102" s="32" t="str">
        <f t="shared" si="131"/>
        <v/>
      </c>
      <c r="F102" s="33"/>
      <c r="G102" s="32" t="str">
        <f t="shared" si="132"/>
        <v/>
      </c>
      <c r="H102" s="33"/>
      <c r="I102" s="34"/>
      <c r="J102" s="35"/>
      <c r="K102" s="32" t="str">
        <f t="shared" si="133"/>
        <v/>
      </c>
      <c r="L102" s="33"/>
      <c r="M102" s="32" t="str">
        <f t="shared" si="134"/>
        <v/>
      </c>
      <c r="N102" s="33"/>
      <c r="O102" s="34"/>
      <c r="P102" s="35"/>
      <c r="Q102" s="32" t="str">
        <f t="shared" si="135"/>
        <v/>
      </c>
      <c r="R102" s="33"/>
      <c r="S102" s="32" t="str">
        <f t="shared" si="136"/>
        <v/>
      </c>
      <c r="T102" s="33"/>
      <c r="U102" s="34"/>
      <c r="V102" s="35"/>
      <c r="W102" s="32" t="str">
        <f t="shared" si="137"/>
        <v/>
      </c>
      <c r="X102" s="33"/>
      <c r="Y102" s="32" t="str">
        <f t="shared" si="138"/>
        <v/>
      </c>
      <c r="Z102" s="33"/>
      <c r="AA102" s="34"/>
      <c r="AB102" s="35"/>
      <c r="AC102" s="32" t="str">
        <f t="shared" si="139"/>
        <v/>
      </c>
      <c r="AD102" s="33"/>
      <c r="AE102" s="32" t="str">
        <f t="shared" si="140"/>
        <v/>
      </c>
      <c r="AF102" s="33"/>
      <c r="AG102" s="36"/>
      <c r="AH102" s="35"/>
      <c r="AI102" s="32" t="str">
        <f t="shared" si="141"/>
        <v/>
      </c>
      <c r="AJ102" s="33"/>
      <c r="AK102" s="32" t="str">
        <f t="shared" si="142"/>
        <v/>
      </c>
      <c r="AL102" s="33"/>
      <c r="AM102" s="36"/>
      <c r="AN102" s="35"/>
      <c r="AO102" s="32" t="str">
        <f t="shared" si="160"/>
        <v/>
      </c>
      <c r="AP102" s="33"/>
      <c r="AQ102" s="32" t="str">
        <f t="shared" si="159"/>
        <v/>
      </c>
      <c r="AR102" s="33"/>
      <c r="AS102" s="36"/>
      <c r="AT102" s="35"/>
      <c r="AU102" s="32" t="str">
        <f t="shared" si="145"/>
        <v/>
      </c>
      <c r="AV102" s="33">
        <v>2</v>
      </c>
      <c r="AW102" s="32">
        <f t="shared" si="146"/>
        <v>30</v>
      </c>
      <c r="AX102" s="33"/>
      <c r="AY102" s="36"/>
      <c r="AZ102" s="37" t="str">
        <f t="shared" si="147"/>
        <v/>
      </c>
      <c r="BA102" s="32" t="str">
        <f t="shared" si="148"/>
        <v/>
      </c>
      <c r="BB102" s="38">
        <f t="shared" si="149"/>
        <v>2</v>
      </c>
      <c r="BC102" s="32">
        <f t="shared" si="150"/>
        <v>30</v>
      </c>
      <c r="BD102" s="38" t="str">
        <f t="shared" si="151"/>
        <v/>
      </c>
      <c r="BE102" s="39">
        <f t="shared" si="152"/>
        <v>2</v>
      </c>
      <c r="BF102" s="430"/>
      <c r="BG102" s="43"/>
    </row>
    <row r="103" spans="1:59" s="40" customFormat="1" ht="16.149999999999999" customHeight="1" x14ac:dyDescent="0.2">
      <c r="A103" s="41" t="s">
        <v>443</v>
      </c>
      <c r="B103" s="107" t="s">
        <v>29</v>
      </c>
      <c r="C103" s="149" t="s">
        <v>219</v>
      </c>
      <c r="D103" s="31"/>
      <c r="E103" s="32" t="str">
        <f t="shared" si="131"/>
        <v/>
      </c>
      <c r="F103" s="33"/>
      <c r="G103" s="32" t="str">
        <f t="shared" si="132"/>
        <v/>
      </c>
      <c r="H103" s="33"/>
      <c r="I103" s="34"/>
      <c r="J103" s="35"/>
      <c r="K103" s="32" t="str">
        <f t="shared" si="133"/>
        <v/>
      </c>
      <c r="L103" s="33"/>
      <c r="M103" s="32" t="str">
        <f t="shared" si="134"/>
        <v/>
      </c>
      <c r="N103" s="33"/>
      <c r="O103" s="34"/>
      <c r="P103" s="35"/>
      <c r="Q103" s="32" t="str">
        <f t="shared" si="135"/>
        <v/>
      </c>
      <c r="R103" s="33"/>
      <c r="S103" s="32" t="str">
        <f t="shared" si="136"/>
        <v/>
      </c>
      <c r="T103" s="33"/>
      <c r="U103" s="34"/>
      <c r="V103" s="35"/>
      <c r="W103" s="32" t="str">
        <f t="shared" si="137"/>
        <v/>
      </c>
      <c r="X103" s="33"/>
      <c r="Y103" s="32" t="str">
        <f t="shared" si="138"/>
        <v/>
      </c>
      <c r="Z103" s="33"/>
      <c r="AA103" s="34"/>
      <c r="AB103" s="35"/>
      <c r="AC103" s="32" t="str">
        <f t="shared" si="139"/>
        <v/>
      </c>
      <c r="AD103" s="33"/>
      <c r="AE103" s="32" t="str">
        <f t="shared" si="140"/>
        <v/>
      </c>
      <c r="AF103" s="33"/>
      <c r="AG103" s="36"/>
      <c r="AH103" s="35"/>
      <c r="AI103" s="32" t="str">
        <f t="shared" si="141"/>
        <v/>
      </c>
      <c r="AJ103" s="33"/>
      <c r="AK103" s="32" t="str">
        <f t="shared" si="142"/>
        <v/>
      </c>
      <c r="AL103" s="33"/>
      <c r="AM103" s="36"/>
      <c r="AN103" s="35"/>
      <c r="AO103" s="32" t="str">
        <f t="shared" si="160"/>
        <v/>
      </c>
      <c r="AP103" s="33"/>
      <c r="AQ103" s="32" t="str">
        <f t="shared" si="159"/>
        <v/>
      </c>
      <c r="AR103" s="33"/>
      <c r="AS103" s="36"/>
      <c r="AT103" s="35"/>
      <c r="AU103" s="32" t="str">
        <f t="shared" si="145"/>
        <v/>
      </c>
      <c r="AV103" s="33"/>
      <c r="AW103" s="32" t="str">
        <f t="shared" si="146"/>
        <v/>
      </c>
      <c r="AX103" s="33">
        <v>10</v>
      </c>
      <c r="AY103" s="36" t="s">
        <v>220</v>
      </c>
      <c r="AZ103" s="37" t="str">
        <f t="shared" si="147"/>
        <v/>
      </c>
      <c r="BA103" s="32" t="str">
        <f t="shared" si="148"/>
        <v/>
      </c>
      <c r="BB103" s="38" t="str">
        <f t="shared" si="149"/>
        <v/>
      </c>
      <c r="BC103" s="32" t="str">
        <f t="shared" si="150"/>
        <v/>
      </c>
      <c r="BD103" s="38">
        <f t="shared" si="151"/>
        <v>10</v>
      </c>
      <c r="BE103" s="39" t="str">
        <f t="shared" si="152"/>
        <v/>
      </c>
      <c r="BF103" s="430"/>
      <c r="BG103" s="43"/>
    </row>
    <row r="104" spans="1:59" s="40" customFormat="1" ht="16.149999999999999" customHeight="1" x14ac:dyDescent="0.2">
      <c r="A104" s="41" t="s">
        <v>447</v>
      </c>
      <c r="B104" s="107" t="s">
        <v>29</v>
      </c>
      <c r="C104" s="149" t="s">
        <v>446</v>
      </c>
      <c r="D104" s="150"/>
      <c r="E104" s="46" t="str">
        <f t="shared" si="131"/>
        <v/>
      </c>
      <c r="F104" s="47"/>
      <c r="G104" s="46" t="str">
        <f t="shared" si="132"/>
        <v/>
      </c>
      <c r="H104" s="47"/>
      <c r="I104" s="44"/>
      <c r="J104" s="45"/>
      <c r="K104" s="46" t="str">
        <f t="shared" si="133"/>
        <v/>
      </c>
      <c r="L104" s="47"/>
      <c r="M104" s="46" t="str">
        <f t="shared" si="134"/>
        <v/>
      </c>
      <c r="N104" s="47"/>
      <c r="O104" s="44"/>
      <c r="P104" s="45"/>
      <c r="Q104" s="46" t="str">
        <f t="shared" si="135"/>
        <v/>
      </c>
      <c r="R104" s="47"/>
      <c r="S104" s="46" t="str">
        <f t="shared" si="136"/>
        <v/>
      </c>
      <c r="T104" s="47"/>
      <c r="U104" s="44"/>
      <c r="V104" s="45"/>
      <c r="W104" s="46" t="str">
        <f t="shared" si="137"/>
        <v/>
      </c>
      <c r="X104" s="47"/>
      <c r="Y104" s="46" t="str">
        <f t="shared" si="138"/>
        <v/>
      </c>
      <c r="Z104" s="47"/>
      <c r="AA104" s="44"/>
      <c r="AB104" s="35"/>
      <c r="AC104" s="32" t="str">
        <f t="shared" si="139"/>
        <v/>
      </c>
      <c r="AD104" s="33"/>
      <c r="AE104" s="32" t="str">
        <f t="shared" si="140"/>
        <v/>
      </c>
      <c r="AF104" s="33"/>
      <c r="AG104" s="48"/>
      <c r="AH104" s="35"/>
      <c r="AI104" s="32" t="str">
        <f t="shared" si="141"/>
        <v/>
      </c>
      <c r="AJ104" s="33"/>
      <c r="AK104" s="32" t="str">
        <f t="shared" si="142"/>
        <v/>
      </c>
      <c r="AL104" s="33"/>
      <c r="AM104" s="48"/>
      <c r="AN104" s="35"/>
      <c r="AO104" s="32" t="str">
        <f t="shared" si="160"/>
        <v/>
      </c>
      <c r="AP104" s="33"/>
      <c r="AQ104" s="32" t="str">
        <f t="shared" si="159"/>
        <v/>
      </c>
      <c r="AR104" s="33"/>
      <c r="AS104" s="48"/>
      <c r="AT104" s="35"/>
      <c r="AU104" s="32" t="str">
        <f t="shared" si="145"/>
        <v/>
      </c>
      <c r="AV104" s="33"/>
      <c r="AW104" s="32" t="str">
        <f t="shared" si="146"/>
        <v/>
      </c>
      <c r="AX104" s="33"/>
      <c r="AY104" s="48" t="s">
        <v>220</v>
      </c>
      <c r="AZ104" s="37" t="str">
        <f t="shared" si="147"/>
        <v/>
      </c>
      <c r="BA104" s="32" t="str">
        <f t="shared" si="148"/>
        <v/>
      </c>
      <c r="BB104" s="38" t="str">
        <f t="shared" si="149"/>
        <v/>
      </c>
      <c r="BC104" s="32" t="str">
        <f t="shared" si="150"/>
        <v/>
      </c>
      <c r="BD104" s="38" t="str">
        <f t="shared" si="151"/>
        <v/>
      </c>
      <c r="BE104" s="49" t="str">
        <f t="shared" si="152"/>
        <v/>
      </c>
      <c r="BF104" s="430"/>
      <c r="BG104" s="43"/>
    </row>
    <row r="105" spans="1:59" s="317" customFormat="1" ht="16.149999999999999" customHeight="1" thickBot="1" x14ac:dyDescent="0.25">
      <c r="A105" s="720" t="s">
        <v>222</v>
      </c>
      <c r="B105" s="721"/>
      <c r="C105" s="722"/>
      <c r="D105" s="151" t="str">
        <f>IF(SUM(D86:D104)=0,"",SUM(D86:D104))</f>
        <v/>
      </c>
      <c r="E105" s="110" t="str">
        <f>IF(SUM(D86:D104)*15=0,"",SUM(D86:D104)*15)</f>
        <v/>
      </c>
      <c r="F105" s="110" t="str">
        <f>IF(SUM(F86:F104)=0,"",SUM(F86:F104))</f>
        <v/>
      </c>
      <c r="G105" s="110" t="str">
        <f>IF(SUM(F86:F104)*15=0,"",SUM(F86:F104)*15)</f>
        <v/>
      </c>
      <c r="H105" s="110" t="str">
        <f>IF(SUM(H86:H104)=0,"",SUM(H86:H104))</f>
        <v/>
      </c>
      <c r="I105" s="111" t="str">
        <f>IF(SUM(D86:D104)+SUM(F86:F104)=0,"",SUM(D86:D104)+SUM(F86:F104))</f>
        <v/>
      </c>
      <c r="J105" s="151" t="str">
        <f>IF(SUM(J86:J104)=0,"",SUM(J86:J104))</f>
        <v/>
      </c>
      <c r="K105" s="110" t="str">
        <f>IF(SUM(J86:J104)*15=0,"",SUM(J86:J104)*15)</f>
        <v/>
      </c>
      <c r="L105" s="110" t="str">
        <f>IF(SUM(L86:L104)=0,"",SUM(L86:L104))</f>
        <v/>
      </c>
      <c r="M105" s="110" t="str">
        <f>IF(SUM(L86:L104)*15=0,"",SUM(L86:L104)*15)</f>
        <v/>
      </c>
      <c r="N105" s="110" t="str">
        <f>IF(SUM(N86:N104)=0,"",SUM(N86:N104))</f>
        <v/>
      </c>
      <c r="O105" s="111" t="str">
        <f>IF(SUM(J86:J104)+SUM(L86:L104)=0,"",SUM(J86:J104)+SUM(L86:L104))</f>
        <v/>
      </c>
      <c r="P105" s="151" t="str">
        <f>IF(SUM(P86:P104)=0,"",SUM(P86:P104))</f>
        <v/>
      </c>
      <c r="Q105" s="110" t="str">
        <f>IF(SUM(P86:P104)*15=0,"",SUM(P86:P104)*15)</f>
        <v/>
      </c>
      <c r="R105" s="110" t="str">
        <f>IF(SUM(R86:R104)=0,"",SUM(R86:R104))</f>
        <v/>
      </c>
      <c r="S105" s="110" t="str">
        <f>IF(SUM(R86:R104)*15=0,"",SUM(R86:R104)*15)</f>
        <v/>
      </c>
      <c r="T105" s="110" t="str">
        <f>IF(SUM(T86:T104)=0,"",SUM(T86:T104))</f>
        <v/>
      </c>
      <c r="U105" s="111" t="str">
        <f>IF(SUM(P86:P104)+SUM(R86:R104)=0,"",SUM(P86:P104)+SUM(R86:R104))</f>
        <v/>
      </c>
      <c r="V105" s="151">
        <f>IF(SUM(V86:V104)=0,"",SUM(V86:V104))</f>
        <v>2</v>
      </c>
      <c r="W105" s="110">
        <f>IF(SUM(V86:V104)*15=0,"",SUM(V86:V104)*15)</f>
        <v>30</v>
      </c>
      <c r="X105" s="110" t="str">
        <f>IF(SUM(X86:X104)=0,"",SUM(X86:X104))</f>
        <v/>
      </c>
      <c r="Y105" s="110" t="str">
        <f>IF(SUM(X86:X104)*15=0,"",SUM(X86:X104)*15)</f>
        <v/>
      </c>
      <c r="Z105" s="110">
        <f>IF(SUM(Z86:Z104)=0,"",SUM(Z86:Z104))</f>
        <v>3</v>
      </c>
      <c r="AA105" s="351">
        <f>IF(SUM(V86:V104)+SUM(X86:X104)=0,"",SUM(V86:V104)+SUM(X86:X104))</f>
        <v>2</v>
      </c>
      <c r="AB105" s="151" t="str">
        <f>IF(SUM(AB86:AB104)=0,"",SUM(AB86:AB104))</f>
        <v/>
      </c>
      <c r="AC105" s="110" t="str">
        <f>IF(SUM(AB86:AB104)*15=0,"",SUM(AB86:AB104)*15)</f>
        <v/>
      </c>
      <c r="AD105" s="110">
        <f>IF(SUM(AD86:AD104)=0,"",SUM(AD86:AD104))</f>
        <v>9</v>
      </c>
      <c r="AE105" s="110">
        <f>IF(SUM(AD86:AD104)*15=0,"",SUM(AD86:AD104)*15)</f>
        <v>135</v>
      </c>
      <c r="AF105" s="112">
        <f>IF(SUM(AF86:AF104)=0,"",SUM(AF86:AF104))</f>
        <v>8</v>
      </c>
      <c r="AG105" s="351">
        <f>IF(SUM(AB86:AB104)+SUM(AD86:AD104)=0,"",SUM(AB86:AB104)+SUM(AD86:AD104))</f>
        <v>9</v>
      </c>
      <c r="AH105" s="151" t="str">
        <f>IF(SUM(AH86:AH104)=0,"",SUM(AH86:AH104))</f>
        <v/>
      </c>
      <c r="AI105" s="110" t="str">
        <f>IF(SUM(AH86:AH104)*15=0,"",SUM(AH86:AH104)*15)</f>
        <v/>
      </c>
      <c r="AJ105" s="110">
        <f>IF(SUM(AJ86:AJ104)=0,"",SUM(AJ86:AJ104))</f>
        <v>5</v>
      </c>
      <c r="AK105" s="110">
        <f>IF(SUM(AJ86:AJ104)*15=0,"",SUM(AJ86:AJ104)*15)</f>
        <v>75</v>
      </c>
      <c r="AL105" s="112">
        <f>IF(SUM(AL86:AL104)=0,"",SUM(AL86:AL104))</f>
        <v>6</v>
      </c>
      <c r="AM105" s="351">
        <f>IF(SUM(AH86:AH104)+SUM(AJ86:AJ104)=0,"",SUM(AH86:AH104)+SUM(AJ86:AJ104))</f>
        <v>5</v>
      </c>
      <c r="AN105" s="151">
        <f>IF(SUM(AN86:AN104)=0,"",SUM(AN86:AN104))</f>
        <v>10</v>
      </c>
      <c r="AO105" s="110">
        <f>IF(SUM(AN86:AN104)*15=0,"",SUM(AN86:AN104)*15)</f>
        <v>150</v>
      </c>
      <c r="AP105" s="110">
        <f>IF(SUM(AP86:AP104)=0,"",SUM(AP86:AP104))</f>
        <v>10</v>
      </c>
      <c r="AQ105" s="110">
        <f>SUM(AQ90:AQ104)</f>
        <v>150</v>
      </c>
      <c r="AR105" s="112">
        <f>IF(SUM(AR86:AR104)=0,"",SUM(AR86:AR104))</f>
        <v>23</v>
      </c>
      <c r="AS105" s="351">
        <f>IF(SUM(AN86:AN104)+SUM(AP86:AP104)=0,"",SUM(AN86:AN104)+SUM(AP86:AP104))</f>
        <v>20</v>
      </c>
      <c r="AT105" s="151">
        <f>IF(SUM(AT86:AT104)=0,"",SUM(AT86:AT104))</f>
        <v>4</v>
      </c>
      <c r="AU105" s="110">
        <f>IF(SUM(AT86:AT104)*15=0,"",SUM(AT86:AT104)*15)</f>
        <v>60</v>
      </c>
      <c r="AV105" s="110">
        <f>IF(SUM(AV86:AV104)=0,"",SUM(AV86:AV104))</f>
        <v>13</v>
      </c>
      <c r="AW105" s="110">
        <f>IF(SUM(AV86:AV104)*15=0,"",SUM(AV86:AV104)*15)</f>
        <v>195</v>
      </c>
      <c r="AX105" s="112">
        <f>IF(SUM(AX86:AX104)=0,"",SUM(AX86:AX104))</f>
        <v>26</v>
      </c>
      <c r="AY105" s="352">
        <f>IF(SUM(AT86:AT104)+SUM(AV86:AV104)=0,"",SUM(AT86:AT104)+SUM(AV86:AV104))</f>
        <v>17</v>
      </c>
      <c r="AZ105" s="152">
        <f>IF(SUM(AZ86:AZ104)=0,"",SUM(AZ86:AZ104))</f>
        <v>16</v>
      </c>
      <c r="BA105" s="114">
        <f>IF(SUM(AZ86:AZ104)*15=0,"",SUM(AZ86:AZ104)*15)</f>
        <v>240</v>
      </c>
      <c r="BB105" s="114">
        <f>IF(SUM(BB86:BB104)=0,"",SUM(BB86:BB104))</f>
        <v>37</v>
      </c>
      <c r="BC105" s="114">
        <f>IF(SUM(BB86:BB104)*15=0,"",SUM(BB86:BB104)*15)</f>
        <v>555</v>
      </c>
      <c r="BD105" s="115">
        <f>IF(SUM(BD86:BD104)=0,"",SUM(BD86:BD104))</f>
        <v>66</v>
      </c>
      <c r="BE105" s="353">
        <f>IF(SUM(AZ86:AZ104)+SUM(BB86:BB104)=0,"",SUM(AZ86:AZ104)+SUM(BB86:BB104))</f>
        <v>53</v>
      </c>
      <c r="BF105" s="428"/>
      <c r="BG105" s="24"/>
    </row>
    <row r="106" spans="1:59" s="317" customFormat="1" ht="16.149999999999999" hidden="1" customHeight="1" thickBot="1" x14ac:dyDescent="0.25">
      <c r="A106" s="723" t="s">
        <v>146</v>
      </c>
      <c r="B106" s="724"/>
      <c r="C106" s="725"/>
      <c r="D106" s="153">
        <f>SUM(D105)</f>
        <v>0</v>
      </c>
      <c r="E106" s="154">
        <f t="shared" ref="E106:BE106" si="175">SUM(E105)</f>
        <v>0</v>
      </c>
      <c r="F106" s="154">
        <f t="shared" si="175"/>
        <v>0</v>
      </c>
      <c r="G106" s="154">
        <f t="shared" si="175"/>
        <v>0</v>
      </c>
      <c r="H106" s="154">
        <f t="shared" si="175"/>
        <v>0</v>
      </c>
      <c r="I106" s="155">
        <f t="shared" si="175"/>
        <v>0</v>
      </c>
      <c r="J106" s="156">
        <f t="shared" si="175"/>
        <v>0</v>
      </c>
      <c r="K106" s="154">
        <f t="shared" si="175"/>
        <v>0</v>
      </c>
      <c r="L106" s="154">
        <f t="shared" si="175"/>
        <v>0</v>
      </c>
      <c r="M106" s="154">
        <f t="shared" si="175"/>
        <v>0</v>
      </c>
      <c r="N106" s="154">
        <f t="shared" si="175"/>
        <v>0</v>
      </c>
      <c r="O106" s="155">
        <f t="shared" si="175"/>
        <v>0</v>
      </c>
      <c r="P106" s="156">
        <f t="shared" si="175"/>
        <v>0</v>
      </c>
      <c r="Q106" s="154">
        <f t="shared" si="175"/>
        <v>0</v>
      </c>
      <c r="R106" s="154">
        <f t="shared" si="175"/>
        <v>0</v>
      </c>
      <c r="S106" s="154">
        <f t="shared" si="175"/>
        <v>0</v>
      </c>
      <c r="T106" s="155">
        <f t="shared" si="175"/>
        <v>0</v>
      </c>
      <c r="U106" s="156">
        <f t="shared" si="175"/>
        <v>0</v>
      </c>
      <c r="V106" s="154">
        <f t="shared" si="175"/>
        <v>2</v>
      </c>
      <c r="W106" s="154">
        <f t="shared" si="175"/>
        <v>30</v>
      </c>
      <c r="X106" s="154">
        <f t="shared" si="175"/>
        <v>0</v>
      </c>
      <c r="Y106" s="154">
        <f t="shared" si="175"/>
        <v>0</v>
      </c>
      <c r="Z106" s="154">
        <f t="shared" si="175"/>
        <v>3</v>
      </c>
      <c r="AA106" s="155">
        <f t="shared" si="175"/>
        <v>2</v>
      </c>
      <c r="AB106" s="157">
        <f t="shared" si="175"/>
        <v>0</v>
      </c>
      <c r="AC106" s="157">
        <f t="shared" si="175"/>
        <v>0</v>
      </c>
      <c r="AD106" s="157">
        <f t="shared" si="175"/>
        <v>9</v>
      </c>
      <c r="AE106" s="157">
        <f t="shared" si="175"/>
        <v>135</v>
      </c>
      <c r="AF106" s="157">
        <f t="shared" si="175"/>
        <v>8</v>
      </c>
      <c r="AG106" s="157">
        <f t="shared" si="175"/>
        <v>9</v>
      </c>
      <c r="AH106" s="157">
        <f t="shared" si="175"/>
        <v>0</v>
      </c>
      <c r="AI106" s="157">
        <f t="shared" si="175"/>
        <v>0</v>
      </c>
      <c r="AJ106" s="157">
        <f t="shared" si="175"/>
        <v>5</v>
      </c>
      <c r="AK106" s="157">
        <f t="shared" si="175"/>
        <v>75</v>
      </c>
      <c r="AL106" s="157">
        <f t="shared" si="175"/>
        <v>6</v>
      </c>
      <c r="AM106" s="157">
        <f t="shared" si="175"/>
        <v>5</v>
      </c>
      <c r="AN106" s="157">
        <f t="shared" si="175"/>
        <v>10</v>
      </c>
      <c r="AO106" s="157">
        <f t="shared" si="175"/>
        <v>150</v>
      </c>
      <c r="AP106" s="157">
        <f t="shared" si="175"/>
        <v>10</v>
      </c>
      <c r="AQ106" s="157">
        <f t="shared" si="175"/>
        <v>150</v>
      </c>
      <c r="AR106" s="157">
        <f t="shared" si="175"/>
        <v>23</v>
      </c>
      <c r="AS106" s="157">
        <f t="shared" si="175"/>
        <v>20</v>
      </c>
      <c r="AT106" s="157">
        <f t="shared" si="175"/>
        <v>4</v>
      </c>
      <c r="AU106" s="157">
        <f t="shared" si="175"/>
        <v>60</v>
      </c>
      <c r="AV106" s="157">
        <f t="shared" si="175"/>
        <v>13</v>
      </c>
      <c r="AW106" s="157">
        <f t="shared" si="175"/>
        <v>195</v>
      </c>
      <c r="AX106" s="157">
        <f t="shared" si="175"/>
        <v>26</v>
      </c>
      <c r="AY106" s="158">
        <f t="shared" si="175"/>
        <v>17</v>
      </c>
      <c r="AZ106" s="159">
        <f t="shared" si="175"/>
        <v>16</v>
      </c>
      <c r="BA106" s="160">
        <f t="shared" si="175"/>
        <v>240</v>
      </c>
      <c r="BB106" s="160">
        <f t="shared" si="175"/>
        <v>37</v>
      </c>
      <c r="BC106" s="160">
        <f t="shared" si="175"/>
        <v>555</v>
      </c>
      <c r="BD106" s="160">
        <f t="shared" si="175"/>
        <v>66</v>
      </c>
      <c r="BE106" s="161">
        <f t="shared" si="175"/>
        <v>53</v>
      </c>
      <c r="BF106" s="428"/>
      <c r="BG106" s="24"/>
    </row>
    <row r="107" spans="1:59" s="318" customFormat="1" ht="16.149999999999999" customHeight="1" thickBot="1" x14ac:dyDescent="0.25">
      <c r="A107" s="707" t="s">
        <v>223</v>
      </c>
      <c r="B107" s="708"/>
      <c r="C107" s="709"/>
      <c r="D107" s="467">
        <f t="shared" ref="D107:AI107" si="176">IF((D106+D84+D57)=0,"",(D106+D84+D57))</f>
        <v>16</v>
      </c>
      <c r="E107" s="468">
        <f t="shared" si="176"/>
        <v>212</v>
      </c>
      <c r="F107" s="468">
        <f t="shared" si="176"/>
        <v>21</v>
      </c>
      <c r="G107" s="468">
        <f t="shared" si="176"/>
        <v>262</v>
      </c>
      <c r="H107" s="469">
        <f t="shared" si="176"/>
        <v>30</v>
      </c>
      <c r="I107" s="470">
        <f t="shared" si="176"/>
        <v>37</v>
      </c>
      <c r="J107" s="470">
        <f t="shared" si="176"/>
        <v>20</v>
      </c>
      <c r="K107" s="468">
        <f t="shared" si="176"/>
        <v>300</v>
      </c>
      <c r="L107" s="468">
        <f t="shared" si="176"/>
        <v>4</v>
      </c>
      <c r="M107" s="468">
        <f t="shared" si="176"/>
        <v>60</v>
      </c>
      <c r="N107" s="469">
        <f t="shared" si="176"/>
        <v>30</v>
      </c>
      <c r="O107" s="470">
        <f t="shared" si="176"/>
        <v>24</v>
      </c>
      <c r="P107" s="470">
        <f t="shared" si="176"/>
        <v>18</v>
      </c>
      <c r="Q107" s="468">
        <f t="shared" si="176"/>
        <v>270</v>
      </c>
      <c r="R107" s="468">
        <f t="shared" si="176"/>
        <v>6</v>
      </c>
      <c r="S107" s="468">
        <f t="shared" si="176"/>
        <v>90</v>
      </c>
      <c r="T107" s="469">
        <f t="shared" si="176"/>
        <v>30</v>
      </c>
      <c r="U107" s="470">
        <f t="shared" si="176"/>
        <v>24</v>
      </c>
      <c r="V107" s="470">
        <f t="shared" si="176"/>
        <v>16</v>
      </c>
      <c r="W107" s="468">
        <f t="shared" si="176"/>
        <v>240</v>
      </c>
      <c r="X107" s="468">
        <f t="shared" si="176"/>
        <v>6</v>
      </c>
      <c r="Y107" s="468">
        <f t="shared" si="176"/>
        <v>90</v>
      </c>
      <c r="Z107" s="469">
        <f t="shared" si="176"/>
        <v>30</v>
      </c>
      <c r="AA107" s="470">
        <f t="shared" si="176"/>
        <v>22</v>
      </c>
      <c r="AB107" s="470">
        <f t="shared" si="176"/>
        <v>13</v>
      </c>
      <c r="AC107" s="468">
        <f t="shared" si="176"/>
        <v>195</v>
      </c>
      <c r="AD107" s="468">
        <f t="shared" si="176"/>
        <v>11</v>
      </c>
      <c r="AE107" s="468">
        <f t="shared" si="176"/>
        <v>165</v>
      </c>
      <c r="AF107" s="469">
        <f t="shared" si="176"/>
        <v>30</v>
      </c>
      <c r="AG107" s="470">
        <f t="shared" si="176"/>
        <v>24</v>
      </c>
      <c r="AH107" s="470">
        <f t="shared" si="176"/>
        <v>9</v>
      </c>
      <c r="AI107" s="468">
        <f t="shared" si="176"/>
        <v>135</v>
      </c>
      <c r="AJ107" s="468">
        <f t="shared" ref="AJ107:BE107" si="177">IF((AJ106+AJ84+AJ57)=0,"",(AJ106+AJ84+AJ57))</f>
        <v>10</v>
      </c>
      <c r="AK107" s="468">
        <f t="shared" si="177"/>
        <v>150</v>
      </c>
      <c r="AL107" s="469">
        <f t="shared" si="177"/>
        <v>30</v>
      </c>
      <c r="AM107" s="470">
        <f t="shared" si="177"/>
        <v>19</v>
      </c>
      <c r="AN107" s="470">
        <f t="shared" si="177"/>
        <v>13</v>
      </c>
      <c r="AO107" s="468">
        <f t="shared" si="177"/>
        <v>195</v>
      </c>
      <c r="AP107" s="468">
        <f t="shared" si="177"/>
        <v>12</v>
      </c>
      <c r="AQ107" s="468">
        <f t="shared" si="177"/>
        <v>180</v>
      </c>
      <c r="AR107" s="469">
        <f t="shared" si="177"/>
        <v>30</v>
      </c>
      <c r="AS107" s="470">
        <f t="shared" si="177"/>
        <v>25</v>
      </c>
      <c r="AT107" s="470">
        <f t="shared" si="177"/>
        <v>5</v>
      </c>
      <c r="AU107" s="468">
        <f t="shared" si="177"/>
        <v>75</v>
      </c>
      <c r="AV107" s="468">
        <f t="shared" si="177"/>
        <v>13</v>
      </c>
      <c r="AW107" s="468">
        <f t="shared" si="177"/>
        <v>195</v>
      </c>
      <c r="AX107" s="469">
        <f t="shared" si="177"/>
        <v>30</v>
      </c>
      <c r="AY107" s="471">
        <f t="shared" si="177"/>
        <v>18</v>
      </c>
      <c r="AZ107" s="472">
        <f t="shared" si="177"/>
        <v>110</v>
      </c>
      <c r="BA107" s="473">
        <f t="shared" si="177"/>
        <v>1650</v>
      </c>
      <c r="BB107" s="473">
        <f t="shared" si="177"/>
        <v>83</v>
      </c>
      <c r="BC107" s="473">
        <f t="shared" si="177"/>
        <v>1245</v>
      </c>
      <c r="BD107" s="473">
        <f t="shared" si="177"/>
        <v>240</v>
      </c>
      <c r="BE107" s="473">
        <f t="shared" si="177"/>
        <v>193</v>
      </c>
      <c r="BF107" s="428"/>
      <c r="BG107" s="24"/>
    </row>
    <row r="108" spans="1:59" s="174" customFormat="1" ht="16.149999999999999" hidden="1" customHeight="1" thickBot="1" x14ac:dyDescent="0.25">
      <c r="A108" s="795" t="s">
        <v>146</v>
      </c>
      <c r="B108" s="796"/>
      <c r="C108" s="797"/>
      <c r="D108" s="475">
        <f>SUM(D107)</f>
        <v>16</v>
      </c>
      <c r="E108" s="476">
        <f t="shared" ref="E108:BE108" si="178">SUM(E107)</f>
        <v>212</v>
      </c>
      <c r="F108" s="476">
        <f t="shared" si="178"/>
        <v>21</v>
      </c>
      <c r="G108" s="476">
        <f t="shared" si="178"/>
        <v>262</v>
      </c>
      <c r="H108" s="476">
        <f t="shared" si="178"/>
        <v>30</v>
      </c>
      <c r="I108" s="477">
        <f t="shared" si="178"/>
        <v>37</v>
      </c>
      <c r="J108" s="475">
        <f t="shared" si="178"/>
        <v>20</v>
      </c>
      <c r="K108" s="476">
        <f t="shared" si="178"/>
        <v>300</v>
      </c>
      <c r="L108" s="476">
        <f t="shared" si="178"/>
        <v>4</v>
      </c>
      <c r="M108" s="476">
        <f t="shared" si="178"/>
        <v>60</v>
      </c>
      <c r="N108" s="476">
        <f t="shared" si="178"/>
        <v>30</v>
      </c>
      <c r="O108" s="477">
        <f t="shared" si="178"/>
        <v>24</v>
      </c>
      <c r="P108" s="475">
        <f t="shared" si="178"/>
        <v>18</v>
      </c>
      <c r="Q108" s="476">
        <f t="shared" si="178"/>
        <v>270</v>
      </c>
      <c r="R108" s="476">
        <f t="shared" si="178"/>
        <v>6</v>
      </c>
      <c r="S108" s="476">
        <f t="shared" si="178"/>
        <v>90</v>
      </c>
      <c r="T108" s="476">
        <f t="shared" si="178"/>
        <v>30</v>
      </c>
      <c r="U108" s="477">
        <f t="shared" si="178"/>
        <v>24</v>
      </c>
      <c r="V108" s="475">
        <f t="shared" si="178"/>
        <v>16</v>
      </c>
      <c r="W108" s="476">
        <f t="shared" si="178"/>
        <v>240</v>
      </c>
      <c r="X108" s="476">
        <f t="shared" si="178"/>
        <v>6</v>
      </c>
      <c r="Y108" s="476">
        <f t="shared" si="178"/>
        <v>90</v>
      </c>
      <c r="Z108" s="476">
        <f t="shared" si="178"/>
        <v>30</v>
      </c>
      <c r="AA108" s="477">
        <f t="shared" si="178"/>
        <v>22</v>
      </c>
      <c r="AB108" s="475">
        <f t="shared" si="178"/>
        <v>13</v>
      </c>
      <c r="AC108" s="476">
        <f t="shared" si="178"/>
        <v>195</v>
      </c>
      <c r="AD108" s="476">
        <f t="shared" si="178"/>
        <v>11</v>
      </c>
      <c r="AE108" s="476">
        <f t="shared" si="178"/>
        <v>165</v>
      </c>
      <c r="AF108" s="476">
        <f t="shared" si="178"/>
        <v>30</v>
      </c>
      <c r="AG108" s="477">
        <f t="shared" si="178"/>
        <v>24</v>
      </c>
      <c r="AH108" s="475">
        <f t="shared" si="178"/>
        <v>9</v>
      </c>
      <c r="AI108" s="476">
        <f t="shared" si="178"/>
        <v>135</v>
      </c>
      <c r="AJ108" s="476">
        <f t="shared" si="178"/>
        <v>10</v>
      </c>
      <c r="AK108" s="476">
        <f t="shared" si="178"/>
        <v>150</v>
      </c>
      <c r="AL108" s="476">
        <f t="shared" si="178"/>
        <v>30</v>
      </c>
      <c r="AM108" s="477">
        <f t="shared" si="178"/>
        <v>19</v>
      </c>
      <c r="AN108" s="475">
        <f t="shared" si="178"/>
        <v>13</v>
      </c>
      <c r="AO108" s="476">
        <f t="shared" si="178"/>
        <v>195</v>
      </c>
      <c r="AP108" s="476">
        <f t="shared" si="178"/>
        <v>12</v>
      </c>
      <c r="AQ108" s="476">
        <f t="shared" si="178"/>
        <v>180</v>
      </c>
      <c r="AR108" s="476">
        <f t="shared" si="178"/>
        <v>30</v>
      </c>
      <c r="AS108" s="477">
        <f t="shared" si="178"/>
        <v>25</v>
      </c>
      <c r="AT108" s="475">
        <f t="shared" si="178"/>
        <v>5</v>
      </c>
      <c r="AU108" s="476">
        <f t="shared" si="178"/>
        <v>75</v>
      </c>
      <c r="AV108" s="476">
        <f t="shared" si="178"/>
        <v>13</v>
      </c>
      <c r="AW108" s="476">
        <f t="shared" si="178"/>
        <v>195</v>
      </c>
      <c r="AX108" s="476">
        <f t="shared" si="178"/>
        <v>30</v>
      </c>
      <c r="AY108" s="478">
        <f t="shared" si="178"/>
        <v>18</v>
      </c>
      <c r="AZ108" s="475">
        <f t="shared" si="178"/>
        <v>110</v>
      </c>
      <c r="BA108" s="476">
        <f t="shared" si="178"/>
        <v>1650</v>
      </c>
      <c r="BB108" s="476">
        <f t="shared" si="178"/>
        <v>83</v>
      </c>
      <c r="BC108" s="476">
        <f t="shared" si="178"/>
        <v>1245</v>
      </c>
      <c r="BD108" s="476">
        <f t="shared" si="178"/>
        <v>240</v>
      </c>
      <c r="BE108" s="476">
        <f t="shared" si="178"/>
        <v>193</v>
      </c>
      <c r="BF108" s="442"/>
      <c r="BG108" s="173"/>
    </row>
    <row r="109" spans="1:59" s="216" customFormat="1" ht="16.149999999999999" customHeight="1" thickBot="1" x14ac:dyDescent="0.25">
      <c r="A109" s="479"/>
      <c r="B109" s="480"/>
      <c r="C109" s="481"/>
      <c r="D109" s="790">
        <f>SUM(E107,G107)</f>
        <v>474</v>
      </c>
      <c r="E109" s="791"/>
      <c r="F109" s="791"/>
      <c r="G109" s="791"/>
      <c r="H109" s="791"/>
      <c r="I109" s="792"/>
      <c r="J109" s="790">
        <f>SUM(K107,M107)</f>
        <v>360</v>
      </c>
      <c r="K109" s="791"/>
      <c r="L109" s="791"/>
      <c r="M109" s="791"/>
      <c r="N109" s="791"/>
      <c r="O109" s="792"/>
      <c r="P109" s="790">
        <f>SUM(Q107,S107)</f>
        <v>360</v>
      </c>
      <c r="Q109" s="791"/>
      <c r="R109" s="791"/>
      <c r="S109" s="791"/>
      <c r="T109" s="791"/>
      <c r="U109" s="792"/>
      <c r="V109" s="790">
        <f>SUM(W107,Y107)</f>
        <v>330</v>
      </c>
      <c r="W109" s="791"/>
      <c r="X109" s="791"/>
      <c r="Y109" s="791"/>
      <c r="Z109" s="791"/>
      <c r="AA109" s="792"/>
      <c r="AB109" s="790">
        <f>SUM(AC107,AE107)</f>
        <v>360</v>
      </c>
      <c r="AC109" s="791"/>
      <c r="AD109" s="791"/>
      <c r="AE109" s="791"/>
      <c r="AF109" s="791"/>
      <c r="AG109" s="792"/>
      <c r="AH109" s="790">
        <f>SUM(AI107,AK107)</f>
        <v>285</v>
      </c>
      <c r="AI109" s="791"/>
      <c r="AJ109" s="791"/>
      <c r="AK109" s="791"/>
      <c r="AL109" s="791"/>
      <c r="AM109" s="792"/>
      <c r="AN109" s="790">
        <f>SUM(AO107,AQ107)</f>
        <v>375</v>
      </c>
      <c r="AO109" s="791"/>
      <c r="AP109" s="791"/>
      <c r="AQ109" s="791"/>
      <c r="AR109" s="791"/>
      <c r="AS109" s="792"/>
      <c r="AT109" s="790">
        <f>SUM(AU107,AW107)</f>
        <v>270</v>
      </c>
      <c r="AU109" s="791"/>
      <c r="AV109" s="791"/>
      <c r="AW109" s="791"/>
      <c r="AX109" s="791"/>
      <c r="AY109" s="793"/>
      <c r="AZ109" s="482"/>
      <c r="BA109" s="483">
        <f>D109+J109+P109+V109+AB109+AH109+AN109+AT109</f>
        <v>2814</v>
      </c>
      <c r="BB109" s="483"/>
      <c r="BC109" s="483"/>
      <c r="BD109" s="483">
        <f>BA107+BC107</f>
        <v>2895</v>
      </c>
      <c r="BE109" s="484"/>
      <c r="BF109" s="443"/>
      <c r="BG109" s="181"/>
    </row>
    <row r="110" spans="1:59" s="309" customFormat="1" ht="16.149999999999999" customHeight="1" x14ac:dyDescent="0.2">
      <c r="A110" s="319" t="s">
        <v>13</v>
      </c>
      <c r="B110" s="320"/>
      <c r="C110" s="321" t="s">
        <v>224</v>
      </c>
      <c r="D110" s="794"/>
      <c r="E110" s="727"/>
      <c r="F110" s="727"/>
      <c r="G110" s="727"/>
      <c r="H110" s="727"/>
      <c r="I110" s="727"/>
      <c r="J110" s="727"/>
      <c r="K110" s="727"/>
      <c r="L110" s="727"/>
      <c r="M110" s="727"/>
      <c r="N110" s="727"/>
      <c r="O110" s="727"/>
      <c r="P110" s="727"/>
      <c r="Q110" s="727"/>
      <c r="R110" s="727"/>
      <c r="S110" s="727"/>
      <c r="T110" s="727"/>
      <c r="U110" s="727"/>
      <c r="V110" s="727"/>
      <c r="W110" s="727"/>
      <c r="X110" s="727"/>
      <c r="Y110" s="727"/>
      <c r="Z110" s="727"/>
      <c r="AA110" s="727"/>
      <c r="AB110" s="727"/>
      <c r="AC110" s="727"/>
      <c r="AD110" s="727"/>
      <c r="AE110" s="727"/>
      <c r="AF110" s="727"/>
      <c r="AG110" s="727"/>
      <c r="AH110" s="668"/>
      <c r="AI110" s="668"/>
      <c r="AJ110" s="668"/>
      <c r="AK110" s="668"/>
      <c r="AL110" s="668"/>
      <c r="AM110" s="668"/>
      <c r="AN110" s="668"/>
      <c r="AO110" s="668"/>
      <c r="AP110" s="668"/>
      <c r="AQ110" s="668"/>
      <c r="AR110" s="668"/>
      <c r="AS110" s="668"/>
      <c r="AT110" s="668"/>
      <c r="AU110" s="668"/>
      <c r="AV110" s="668"/>
      <c r="AW110" s="668"/>
      <c r="AX110" s="668"/>
      <c r="AY110" s="485"/>
      <c r="AZ110" s="486"/>
      <c r="BA110" s="486"/>
      <c r="BB110" s="486"/>
      <c r="BC110" s="486"/>
      <c r="BD110" s="486"/>
      <c r="BE110" s="487"/>
      <c r="BF110" s="428"/>
      <c r="BG110" s="24"/>
    </row>
    <row r="111" spans="1:59" s="309" customFormat="1" ht="16.149999999999999" customHeight="1" x14ac:dyDescent="0.2">
      <c r="A111" s="41"/>
      <c r="B111" s="322" t="s">
        <v>225</v>
      </c>
      <c r="C111" s="335" t="s">
        <v>226</v>
      </c>
      <c r="D111" s="185"/>
      <c r="E111" s="186" t="str">
        <f t="shared" ref="E111:E127" si="179">IF(D111*15=0,"",D111*15)</f>
        <v/>
      </c>
      <c r="F111" s="187"/>
      <c r="G111" s="186" t="str">
        <f t="shared" ref="G111:G127" si="180">IF(F111*15=0,"",F111*15)</f>
        <v/>
      </c>
      <c r="H111" s="188"/>
      <c r="I111" s="189"/>
      <c r="J111" s="190">
        <v>4</v>
      </c>
      <c r="K111" s="186">
        <f t="shared" ref="K111:K127" si="181">IF(J111*15=0,"",J111*15)</f>
        <v>60</v>
      </c>
      <c r="L111" s="187"/>
      <c r="M111" s="186" t="str">
        <f t="shared" ref="M111:M116" si="182">IF(L111*15=0,"",L111*15)</f>
        <v/>
      </c>
      <c r="N111" s="188"/>
      <c r="O111" s="189" t="s">
        <v>428</v>
      </c>
      <c r="P111" s="190">
        <v>4</v>
      </c>
      <c r="Q111" s="186">
        <f t="shared" ref="Q111:Q116" si="183">IF(P111*15=0,"",P111*15)</f>
        <v>60</v>
      </c>
      <c r="R111" s="187"/>
      <c r="S111" s="186" t="str">
        <f t="shared" ref="S111:S116" si="184">IF(R111*15=0,"",R111*15)</f>
        <v/>
      </c>
      <c r="T111" s="188"/>
      <c r="U111" s="189" t="s">
        <v>428</v>
      </c>
      <c r="V111" s="190">
        <v>4</v>
      </c>
      <c r="W111" s="186">
        <f t="shared" ref="W111:W116" si="185">IF(V111*15=0,"",V111*15)</f>
        <v>60</v>
      </c>
      <c r="X111" s="187"/>
      <c r="Y111" s="186" t="str">
        <f t="shared" ref="Y111:Y116" si="186">IF(X111*15=0,"",X111*15)</f>
        <v/>
      </c>
      <c r="Z111" s="188"/>
      <c r="AA111" s="189" t="s">
        <v>428</v>
      </c>
      <c r="AB111" s="190"/>
      <c r="AC111" s="186" t="str">
        <f t="shared" ref="AC111:AC116" si="187">IF(AB111*15=0,"",AB111*15)</f>
        <v/>
      </c>
      <c r="AD111" s="187"/>
      <c r="AE111" s="186" t="str">
        <f t="shared" ref="AE111:AE116" si="188">IF(AD111*15=0,"",AD111*15)</f>
        <v/>
      </c>
      <c r="AF111" s="188"/>
      <c r="AG111" s="191"/>
      <c r="AH111" s="190"/>
      <c r="AI111" s="186" t="str">
        <f t="shared" ref="AI111:AI116" si="189">IF(AH111*15=0,"",AH111*15)</f>
        <v/>
      </c>
      <c r="AJ111" s="187"/>
      <c r="AK111" s="186" t="str">
        <f t="shared" ref="AK111:AK116" si="190">IF(AJ111*15=0,"",AJ111*15)</f>
        <v/>
      </c>
      <c r="AL111" s="188"/>
      <c r="AM111" s="191"/>
      <c r="AN111" s="190"/>
      <c r="AO111" s="186" t="str">
        <f t="shared" ref="AO111:AO115" si="191">IF(AN111*15=0,"",AN111*15)</f>
        <v/>
      </c>
      <c r="AP111" s="187"/>
      <c r="AQ111" s="186" t="str">
        <f t="shared" ref="AQ111:AQ115" si="192">IF(AP111*15=0,"",AP111*15)</f>
        <v/>
      </c>
      <c r="AR111" s="188"/>
      <c r="AS111" s="191"/>
      <c r="AT111" s="190"/>
      <c r="AU111" s="186" t="str">
        <f t="shared" ref="AU111:AU116" si="193">IF(AT111*15=0,"",AT111*15)</f>
        <v/>
      </c>
      <c r="AV111" s="187"/>
      <c r="AW111" s="186" t="str">
        <f t="shared" ref="AW111:AW116" si="194">IF(AV111*15=0,"",AV111*15)</f>
        <v/>
      </c>
      <c r="AX111" s="188"/>
      <c r="AY111" s="191"/>
      <c r="AZ111" s="192">
        <f t="shared" ref="AZ111:AZ127" si="195">IF(D111+J111+P111+V111+AB111+AH111+AN111+AT111=0,"",D111+J111+P111+V111+AB111+AH111+AN111+AT111)</f>
        <v>12</v>
      </c>
      <c r="BA111" s="186">
        <f t="shared" ref="BA111:BA127" si="196">IF((D111+J111+P111+V111+AB111+AH111+AN111+AT111)*15=0,"",(D111+J111+P111+V111+AB111+AH111+AN111+AT111)*15)</f>
        <v>180</v>
      </c>
      <c r="BB111" s="193" t="str">
        <f t="shared" ref="BB111:BB123" si="197">IF(F111+L111+R111+X111+AD111+AJ111+AP111+AV111=0,"",F111+L111+R111+X111+AD111+AJ111+AP111+AV111)</f>
        <v/>
      </c>
      <c r="BC111" s="186" t="str">
        <f t="shared" ref="BC111:BC127" si="198">IF((F111+L111+R111+X111+AD111+AJ111+AP111+AV111)*15=0,"",(F111+L111+R111+X111+AD111+AJ111+AP111+AV111)*15)</f>
        <v/>
      </c>
      <c r="BD111" s="193"/>
      <c r="BE111" s="194">
        <f>IF((D111+J111+P111+V111+AB111+F111+L111+R111+X111+AD111+AH111+AN111+AT111+AJ111+AP111+AV111)=0,"",(D111+J111+P111+V111+AB111+F111+L111+R111+X111+AD111+AH111+AN111+AT111+AJ111+AP111+AV111))</f>
        <v>12</v>
      </c>
      <c r="BF111" s="428"/>
      <c r="BG111" s="24"/>
    </row>
    <row r="112" spans="1:59" s="588" customFormat="1" ht="16.149999999999999" customHeight="1" x14ac:dyDescent="0.3">
      <c r="A112" s="5" t="s">
        <v>273</v>
      </c>
      <c r="B112" s="337" t="s">
        <v>225</v>
      </c>
      <c r="C112" s="335" t="s">
        <v>274</v>
      </c>
      <c r="D112" s="251"/>
      <c r="E112" s="8"/>
      <c r="F112" s="7"/>
      <c r="G112" s="8"/>
      <c r="H112" s="338"/>
      <c r="I112" s="252"/>
      <c r="J112" s="6"/>
      <c r="K112" s="8">
        <v>8</v>
      </c>
      <c r="L112" s="7"/>
      <c r="M112" s="8">
        <v>5</v>
      </c>
      <c r="N112" s="338"/>
      <c r="O112" s="252" t="s">
        <v>43</v>
      </c>
      <c r="P112" s="6"/>
      <c r="Q112" s="8"/>
      <c r="R112" s="7"/>
      <c r="S112" s="8"/>
      <c r="T112" s="338"/>
      <c r="U112" s="252"/>
      <c r="V112" s="6"/>
      <c r="W112" s="8"/>
      <c r="X112" s="7"/>
      <c r="Y112" s="8"/>
      <c r="Z112" s="338"/>
      <c r="AA112" s="252"/>
      <c r="AB112" s="6"/>
      <c r="AC112" s="186" t="str">
        <f t="shared" si="187"/>
        <v/>
      </c>
      <c r="AD112" s="7"/>
      <c r="AE112" s="186" t="str">
        <f t="shared" si="188"/>
        <v/>
      </c>
      <c r="AF112" s="188"/>
      <c r="AG112" s="244"/>
      <c r="AH112" s="190"/>
      <c r="AI112" s="186" t="str">
        <f t="shared" si="189"/>
        <v/>
      </c>
      <c r="AJ112" s="187"/>
      <c r="AK112" s="186" t="str">
        <f t="shared" si="190"/>
        <v/>
      </c>
      <c r="AL112" s="188"/>
      <c r="AM112" s="244"/>
      <c r="AN112" s="6"/>
      <c r="AO112" s="186" t="str">
        <f t="shared" si="191"/>
        <v/>
      </c>
      <c r="AP112" s="187"/>
      <c r="AQ112" s="186" t="str">
        <f t="shared" si="192"/>
        <v/>
      </c>
      <c r="AR112" s="188"/>
      <c r="AS112" s="244"/>
      <c r="AT112" s="6"/>
      <c r="AU112" s="186" t="str">
        <f t="shared" si="193"/>
        <v/>
      </c>
      <c r="AV112" s="187"/>
      <c r="AW112" s="186" t="str">
        <f t="shared" si="194"/>
        <v/>
      </c>
      <c r="AX112" s="188"/>
      <c r="AY112" s="244"/>
      <c r="AZ112" s="192" t="str">
        <f t="shared" si="195"/>
        <v/>
      </c>
      <c r="BA112" s="186">
        <v>8</v>
      </c>
      <c r="BB112" s="193" t="str">
        <f t="shared" si="197"/>
        <v/>
      </c>
      <c r="BC112" s="186">
        <v>5</v>
      </c>
      <c r="BD112" s="193"/>
      <c r="BE112" s="194" t="str">
        <f>IF((D112+J112+P112+V112+AB112+F112+L112+R112+X112+AD112+AH112+AN112+AT112+AJ112+AP112+AV112)=0,"",(D112+J112+P112+V112+AB112+F112+L112+R112+X112+AD112+AH112+AN112+AT112+AJ112+AP112+AV112))</f>
        <v/>
      </c>
      <c r="BF112" s="586"/>
      <c r="BG112" s="587"/>
    </row>
    <row r="113" spans="1:59" s="309" customFormat="1" ht="16.149999999999999" customHeight="1" x14ac:dyDescent="0.2">
      <c r="A113" s="5" t="s">
        <v>415</v>
      </c>
      <c r="B113" s="322" t="s">
        <v>225</v>
      </c>
      <c r="C113" s="335" t="s">
        <v>227</v>
      </c>
      <c r="D113" s="185"/>
      <c r="E113" s="186" t="str">
        <f t="shared" si="179"/>
        <v/>
      </c>
      <c r="F113" s="187"/>
      <c r="G113" s="186" t="str">
        <f t="shared" si="180"/>
        <v/>
      </c>
      <c r="H113" s="188"/>
      <c r="I113" s="189"/>
      <c r="J113" s="190"/>
      <c r="K113" s="186" t="str">
        <f t="shared" si="181"/>
        <v/>
      </c>
      <c r="L113" s="187"/>
      <c r="M113" s="186" t="str">
        <f t="shared" si="182"/>
        <v/>
      </c>
      <c r="N113" s="188"/>
      <c r="O113" s="189"/>
      <c r="P113" s="190"/>
      <c r="Q113" s="186" t="str">
        <f t="shared" si="183"/>
        <v/>
      </c>
      <c r="R113" s="187"/>
      <c r="S113" s="186" t="str">
        <f t="shared" si="184"/>
        <v/>
      </c>
      <c r="T113" s="188"/>
      <c r="U113" s="189"/>
      <c r="V113" s="190"/>
      <c r="W113" s="186" t="str">
        <f t="shared" si="185"/>
        <v/>
      </c>
      <c r="X113" s="187"/>
      <c r="Y113" s="186" t="str">
        <f t="shared" si="186"/>
        <v/>
      </c>
      <c r="Z113" s="188"/>
      <c r="AA113" s="189"/>
      <c r="AB113" s="190">
        <v>1</v>
      </c>
      <c r="AC113" s="186">
        <f t="shared" si="187"/>
        <v>15</v>
      </c>
      <c r="AD113" s="187">
        <v>1</v>
      </c>
      <c r="AE113" s="186">
        <f t="shared" si="188"/>
        <v>15</v>
      </c>
      <c r="AF113" s="188"/>
      <c r="AG113" s="191" t="s">
        <v>31</v>
      </c>
      <c r="AH113" s="190"/>
      <c r="AI113" s="186" t="str">
        <f t="shared" si="189"/>
        <v/>
      </c>
      <c r="AJ113" s="187"/>
      <c r="AK113" s="186" t="str">
        <f t="shared" si="190"/>
        <v/>
      </c>
      <c r="AL113" s="188"/>
      <c r="AM113" s="191"/>
      <c r="AN113" s="190"/>
      <c r="AO113" s="186" t="str">
        <f t="shared" si="191"/>
        <v/>
      </c>
      <c r="AP113" s="187"/>
      <c r="AQ113" s="186" t="str">
        <f t="shared" si="192"/>
        <v/>
      </c>
      <c r="AR113" s="188"/>
      <c r="AS113" s="191"/>
      <c r="AT113" s="190"/>
      <c r="AU113" s="186" t="str">
        <f t="shared" si="193"/>
        <v/>
      </c>
      <c r="AV113" s="187"/>
      <c r="AW113" s="186" t="str">
        <f t="shared" si="194"/>
        <v/>
      </c>
      <c r="AX113" s="188"/>
      <c r="AY113" s="191"/>
      <c r="AZ113" s="192">
        <f t="shared" si="195"/>
        <v>1</v>
      </c>
      <c r="BA113" s="186">
        <f t="shared" si="196"/>
        <v>15</v>
      </c>
      <c r="BB113" s="193">
        <f t="shared" si="197"/>
        <v>1</v>
      </c>
      <c r="BC113" s="186">
        <f t="shared" si="198"/>
        <v>15</v>
      </c>
      <c r="BD113" s="193"/>
      <c r="BE113" s="194">
        <f t="shared" ref="BE113:BE127" si="199">IF((D113+J113+P113+V113+AB113+F113+L113+R113+X113+AD113+AH113+AN113+AT113+AJ113+AP113+AV113)=0,"",(D113+J113+P113+V113+AB113+F113+L113+R113+X113+AD113+AH113+AN113+AT113+AJ113+AP113+AV113))</f>
        <v>2</v>
      </c>
      <c r="BF113" s="440"/>
      <c r="BG113" s="136"/>
    </row>
    <row r="114" spans="1:59" s="309" customFormat="1" ht="16.149999999999999" customHeight="1" x14ac:dyDescent="0.2">
      <c r="A114" s="5" t="s">
        <v>416</v>
      </c>
      <c r="B114" s="322" t="s">
        <v>225</v>
      </c>
      <c r="C114" s="335" t="s">
        <v>228</v>
      </c>
      <c r="D114" s="185"/>
      <c r="E114" s="186" t="str">
        <f t="shared" si="179"/>
        <v/>
      </c>
      <c r="F114" s="187"/>
      <c r="G114" s="186" t="str">
        <f t="shared" si="180"/>
        <v/>
      </c>
      <c r="H114" s="188"/>
      <c r="I114" s="189"/>
      <c r="J114" s="190"/>
      <c r="K114" s="186" t="str">
        <f t="shared" si="181"/>
        <v/>
      </c>
      <c r="L114" s="187"/>
      <c r="M114" s="186" t="str">
        <f t="shared" si="182"/>
        <v/>
      </c>
      <c r="N114" s="188"/>
      <c r="O114" s="189"/>
      <c r="P114" s="190"/>
      <c r="Q114" s="186" t="str">
        <f t="shared" si="183"/>
        <v/>
      </c>
      <c r="R114" s="187"/>
      <c r="S114" s="186" t="str">
        <f t="shared" si="184"/>
        <v/>
      </c>
      <c r="T114" s="188"/>
      <c r="U114" s="189"/>
      <c r="V114" s="190"/>
      <c r="W114" s="186" t="str">
        <f t="shared" si="185"/>
        <v/>
      </c>
      <c r="X114" s="187"/>
      <c r="Y114" s="186" t="str">
        <f t="shared" si="186"/>
        <v/>
      </c>
      <c r="Z114" s="188"/>
      <c r="AA114" s="189"/>
      <c r="AB114" s="190"/>
      <c r="AC114" s="186" t="str">
        <f t="shared" si="187"/>
        <v/>
      </c>
      <c r="AD114" s="187"/>
      <c r="AE114" s="186" t="str">
        <f t="shared" si="188"/>
        <v/>
      </c>
      <c r="AF114" s="188"/>
      <c r="AG114" s="191"/>
      <c r="AH114" s="190">
        <v>1</v>
      </c>
      <c r="AI114" s="186">
        <f t="shared" si="189"/>
        <v>15</v>
      </c>
      <c r="AJ114" s="187">
        <v>1</v>
      </c>
      <c r="AK114" s="186">
        <f t="shared" si="190"/>
        <v>15</v>
      </c>
      <c r="AL114" s="188"/>
      <c r="AM114" s="191" t="s">
        <v>31</v>
      </c>
      <c r="AN114" s="190"/>
      <c r="AO114" s="186" t="str">
        <f t="shared" si="191"/>
        <v/>
      </c>
      <c r="AP114" s="187"/>
      <c r="AQ114" s="186" t="str">
        <f t="shared" si="192"/>
        <v/>
      </c>
      <c r="AR114" s="188"/>
      <c r="AS114" s="191"/>
      <c r="AT114" s="190"/>
      <c r="AU114" s="186" t="str">
        <f t="shared" si="193"/>
        <v/>
      </c>
      <c r="AV114" s="187"/>
      <c r="AW114" s="186" t="str">
        <f t="shared" si="194"/>
        <v/>
      </c>
      <c r="AX114" s="188"/>
      <c r="AY114" s="191"/>
      <c r="AZ114" s="192">
        <f t="shared" si="195"/>
        <v>1</v>
      </c>
      <c r="BA114" s="186">
        <f t="shared" si="196"/>
        <v>15</v>
      </c>
      <c r="BB114" s="193">
        <f t="shared" si="197"/>
        <v>1</v>
      </c>
      <c r="BC114" s="186">
        <f t="shared" si="198"/>
        <v>15</v>
      </c>
      <c r="BD114" s="193"/>
      <c r="BE114" s="194">
        <f t="shared" si="199"/>
        <v>2</v>
      </c>
      <c r="BF114" s="440"/>
      <c r="BG114" s="136"/>
    </row>
    <row r="115" spans="1:59" s="309" customFormat="1" ht="16.149999999999999" customHeight="1" x14ac:dyDescent="0.2">
      <c r="A115" s="5" t="s">
        <v>417</v>
      </c>
      <c r="B115" s="322" t="s">
        <v>225</v>
      </c>
      <c r="C115" s="335" t="s">
        <v>229</v>
      </c>
      <c r="D115" s="185"/>
      <c r="E115" s="186" t="str">
        <f t="shared" si="179"/>
        <v/>
      </c>
      <c r="F115" s="187"/>
      <c r="G115" s="186" t="str">
        <f t="shared" si="180"/>
        <v/>
      </c>
      <c r="H115" s="188"/>
      <c r="I115" s="189"/>
      <c r="J115" s="190"/>
      <c r="K115" s="186" t="str">
        <f t="shared" si="181"/>
        <v/>
      </c>
      <c r="L115" s="187"/>
      <c r="M115" s="186" t="str">
        <f t="shared" si="182"/>
        <v/>
      </c>
      <c r="N115" s="188"/>
      <c r="O115" s="189"/>
      <c r="P115" s="190"/>
      <c r="Q115" s="186" t="str">
        <f t="shared" si="183"/>
        <v/>
      </c>
      <c r="R115" s="187"/>
      <c r="S115" s="186" t="str">
        <f t="shared" si="184"/>
        <v/>
      </c>
      <c r="T115" s="188"/>
      <c r="U115" s="189"/>
      <c r="V115" s="190"/>
      <c r="W115" s="186" t="str">
        <f t="shared" si="185"/>
        <v/>
      </c>
      <c r="X115" s="187"/>
      <c r="Y115" s="186" t="str">
        <f t="shared" si="186"/>
        <v/>
      </c>
      <c r="Z115" s="188"/>
      <c r="AA115" s="189"/>
      <c r="AB115" s="190"/>
      <c r="AC115" s="186" t="str">
        <f t="shared" si="187"/>
        <v/>
      </c>
      <c r="AD115" s="187"/>
      <c r="AE115" s="186" t="str">
        <f t="shared" si="188"/>
        <v/>
      </c>
      <c r="AF115" s="188"/>
      <c r="AG115" s="191"/>
      <c r="AH115" s="190"/>
      <c r="AI115" s="186" t="str">
        <f t="shared" si="189"/>
        <v/>
      </c>
      <c r="AJ115" s="187"/>
      <c r="AK115" s="186" t="str">
        <f t="shared" si="190"/>
        <v/>
      </c>
      <c r="AL115" s="188"/>
      <c r="AM115" s="191"/>
      <c r="AN115" s="190">
        <v>1</v>
      </c>
      <c r="AO115" s="186">
        <f t="shared" si="191"/>
        <v>15</v>
      </c>
      <c r="AP115" s="187">
        <v>1</v>
      </c>
      <c r="AQ115" s="186">
        <f t="shared" si="192"/>
        <v>15</v>
      </c>
      <c r="AR115" s="188"/>
      <c r="AS115" s="191" t="s">
        <v>31</v>
      </c>
      <c r="AT115" s="190"/>
      <c r="AU115" s="186" t="str">
        <f t="shared" si="193"/>
        <v/>
      </c>
      <c r="AV115" s="187"/>
      <c r="AW115" s="186" t="str">
        <f t="shared" si="194"/>
        <v/>
      </c>
      <c r="AX115" s="188"/>
      <c r="AY115" s="191"/>
      <c r="AZ115" s="192">
        <f t="shared" si="195"/>
        <v>1</v>
      </c>
      <c r="BA115" s="186">
        <f t="shared" si="196"/>
        <v>15</v>
      </c>
      <c r="BB115" s="193">
        <f t="shared" si="197"/>
        <v>1</v>
      </c>
      <c r="BC115" s="186">
        <f t="shared" si="198"/>
        <v>15</v>
      </c>
      <c r="BD115" s="193"/>
      <c r="BE115" s="194">
        <f t="shared" si="199"/>
        <v>2</v>
      </c>
      <c r="BF115" s="440"/>
      <c r="BG115" s="136"/>
    </row>
    <row r="116" spans="1:59" s="323" customFormat="1" ht="16.149999999999999" customHeight="1" x14ac:dyDescent="0.2">
      <c r="A116" s="5" t="s">
        <v>418</v>
      </c>
      <c r="B116" s="322" t="s">
        <v>225</v>
      </c>
      <c r="C116" s="335" t="s">
        <v>230</v>
      </c>
      <c r="D116" s="185"/>
      <c r="E116" s="186" t="str">
        <f t="shared" si="179"/>
        <v/>
      </c>
      <c r="F116" s="187"/>
      <c r="G116" s="186" t="str">
        <f t="shared" si="180"/>
        <v/>
      </c>
      <c r="H116" s="188"/>
      <c r="I116" s="189"/>
      <c r="J116" s="190"/>
      <c r="K116" s="186" t="str">
        <f t="shared" si="181"/>
        <v/>
      </c>
      <c r="L116" s="187"/>
      <c r="M116" s="186" t="str">
        <f t="shared" si="182"/>
        <v/>
      </c>
      <c r="N116" s="188"/>
      <c r="O116" s="189"/>
      <c r="P116" s="190"/>
      <c r="Q116" s="186" t="str">
        <f t="shared" si="183"/>
        <v/>
      </c>
      <c r="R116" s="187"/>
      <c r="S116" s="186" t="str">
        <f t="shared" si="184"/>
        <v/>
      </c>
      <c r="T116" s="188"/>
      <c r="U116" s="189"/>
      <c r="V116" s="190"/>
      <c r="W116" s="186" t="str">
        <f t="shared" si="185"/>
        <v/>
      </c>
      <c r="X116" s="187"/>
      <c r="Y116" s="186" t="str">
        <f t="shared" si="186"/>
        <v/>
      </c>
      <c r="Z116" s="188"/>
      <c r="AA116" s="189"/>
      <c r="AB116" s="190"/>
      <c r="AC116" s="186" t="str">
        <f t="shared" si="187"/>
        <v/>
      </c>
      <c r="AD116" s="187"/>
      <c r="AE116" s="186" t="str">
        <f t="shared" si="188"/>
        <v/>
      </c>
      <c r="AF116" s="188"/>
      <c r="AG116" s="191"/>
      <c r="AH116" s="190"/>
      <c r="AI116" s="186" t="str">
        <f t="shared" si="189"/>
        <v/>
      </c>
      <c r="AJ116" s="187"/>
      <c r="AK116" s="186" t="str">
        <f t="shared" si="190"/>
        <v/>
      </c>
      <c r="AL116" s="188"/>
      <c r="AM116" s="191"/>
      <c r="AN116" s="190"/>
      <c r="AO116" s="186"/>
      <c r="AP116" s="187"/>
      <c r="AQ116" s="186"/>
      <c r="AR116" s="188"/>
      <c r="AS116" s="191"/>
      <c r="AT116" s="190">
        <v>1</v>
      </c>
      <c r="AU116" s="186">
        <f t="shared" si="193"/>
        <v>15</v>
      </c>
      <c r="AV116" s="187">
        <v>1</v>
      </c>
      <c r="AW116" s="186">
        <f t="shared" si="194"/>
        <v>15</v>
      </c>
      <c r="AX116" s="188"/>
      <c r="AY116" s="191" t="s">
        <v>31</v>
      </c>
      <c r="AZ116" s="192">
        <f t="shared" si="195"/>
        <v>1</v>
      </c>
      <c r="BA116" s="186">
        <f t="shared" si="196"/>
        <v>15</v>
      </c>
      <c r="BB116" s="193">
        <f t="shared" si="197"/>
        <v>1</v>
      </c>
      <c r="BC116" s="186">
        <f t="shared" si="198"/>
        <v>15</v>
      </c>
      <c r="BD116" s="193"/>
      <c r="BE116" s="194">
        <f t="shared" si="199"/>
        <v>2</v>
      </c>
      <c r="BF116" s="440"/>
      <c r="BG116" s="136"/>
    </row>
    <row r="117" spans="1:59" s="309" customFormat="1" ht="16.149999999999999" customHeight="1" x14ac:dyDescent="0.2">
      <c r="A117" s="41" t="s">
        <v>231</v>
      </c>
      <c r="B117" s="322" t="s">
        <v>225</v>
      </c>
      <c r="C117" s="336" t="s">
        <v>232</v>
      </c>
      <c r="D117" s="185"/>
      <c r="E117" s="186" t="str">
        <f t="shared" si="179"/>
        <v/>
      </c>
      <c r="F117" s="187"/>
      <c r="G117" s="186" t="str">
        <f t="shared" si="180"/>
        <v/>
      </c>
      <c r="H117" s="188"/>
      <c r="I117" s="189"/>
      <c r="J117" s="190"/>
      <c r="K117" s="186" t="str">
        <f t="shared" si="181"/>
        <v/>
      </c>
      <c r="L117" s="187">
        <v>2</v>
      </c>
      <c r="M117" s="186">
        <v>30</v>
      </c>
      <c r="N117" s="188"/>
      <c r="O117" s="189" t="s">
        <v>43</v>
      </c>
      <c r="P117" s="190"/>
      <c r="Q117" s="186"/>
      <c r="R117" s="187"/>
      <c r="S117" s="186"/>
      <c r="T117" s="188"/>
      <c r="U117" s="189"/>
      <c r="V117" s="190"/>
      <c r="W117" s="186"/>
      <c r="X117" s="187"/>
      <c r="Y117" s="186"/>
      <c r="Z117" s="188"/>
      <c r="AA117" s="189"/>
      <c r="AB117" s="190"/>
      <c r="AC117" s="186"/>
      <c r="AD117" s="187"/>
      <c r="AE117" s="186"/>
      <c r="AF117" s="188"/>
      <c r="AG117" s="191"/>
      <c r="AH117" s="190"/>
      <c r="AI117" s="186"/>
      <c r="AJ117" s="187"/>
      <c r="AK117" s="186"/>
      <c r="AL117" s="188"/>
      <c r="AM117" s="191"/>
      <c r="AN117" s="190"/>
      <c r="AO117" s="186"/>
      <c r="AP117" s="187"/>
      <c r="AQ117" s="186"/>
      <c r="AR117" s="188"/>
      <c r="AS117" s="191"/>
      <c r="AT117" s="190"/>
      <c r="AU117" s="186"/>
      <c r="AV117" s="187"/>
      <c r="AW117" s="186"/>
      <c r="AX117" s="188"/>
      <c r="AY117" s="191"/>
      <c r="AZ117" s="192" t="str">
        <f t="shared" si="195"/>
        <v/>
      </c>
      <c r="BA117" s="186" t="str">
        <f t="shared" si="196"/>
        <v/>
      </c>
      <c r="BB117" s="193">
        <f t="shared" si="197"/>
        <v>2</v>
      </c>
      <c r="BC117" s="186">
        <f t="shared" si="198"/>
        <v>30</v>
      </c>
      <c r="BD117" s="193"/>
      <c r="BE117" s="194">
        <f t="shared" si="199"/>
        <v>2</v>
      </c>
      <c r="BF117" s="440"/>
      <c r="BG117" s="136"/>
    </row>
    <row r="118" spans="1:59" s="309" customFormat="1" ht="16.149999999999999" customHeight="1" x14ac:dyDescent="0.2">
      <c r="A118" s="41" t="s">
        <v>233</v>
      </c>
      <c r="B118" s="322" t="s">
        <v>225</v>
      </c>
      <c r="C118" s="336" t="s">
        <v>234</v>
      </c>
      <c r="D118" s="185"/>
      <c r="E118" s="186" t="str">
        <f t="shared" si="179"/>
        <v/>
      </c>
      <c r="F118" s="187"/>
      <c r="G118" s="186" t="str">
        <f t="shared" si="180"/>
        <v/>
      </c>
      <c r="H118" s="188"/>
      <c r="I118" s="189"/>
      <c r="J118" s="190"/>
      <c r="K118" s="186" t="str">
        <f t="shared" si="181"/>
        <v/>
      </c>
      <c r="L118" s="187"/>
      <c r="M118" s="186" t="str">
        <f t="shared" ref="M118:M127" si="200">IF(L118*15=0,"",L118*15)</f>
        <v/>
      </c>
      <c r="N118" s="188"/>
      <c r="O118" s="189"/>
      <c r="P118" s="190"/>
      <c r="Q118" s="186"/>
      <c r="R118" s="187">
        <v>2</v>
      </c>
      <c r="S118" s="186">
        <v>30</v>
      </c>
      <c r="T118" s="188"/>
      <c r="U118" s="189" t="s">
        <v>43</v>
      </c>
      <c r="V118" s="190"/>
      <c r="W118" s="186"/>
      <c r="X118" s="187"/>
      <c r="Y118" s="186"/>
      <c r="Z118" s="188"/>
      <c r="AA118" s="189"/>
      <c r="AB118" s="190"/>
      <c r="AC118" s="186"/>
      <c r="AD118" s="187"/>
      <c r="AE118" s="186"/>
      <c r="AF118" s="188"/>
      <c r="AG118" s="191"/>
      <c r="AH118" s="190"/>
      <c r="AI118" s="186"/>
      <c r="AJ118" s="187"/>
      <c r="AK118" s="186"/>
      <c r="AL118" s="188"/>
      <c r="AM118" s="191"/>
      <c r="AN118" s="190"/>
      <c r="AO118" s="186"/>
      <c r="AP118" s="187"/>
      <c r="AQ118" s="186"/>
      <c r="AR118" s="188"/>
      <c r="AS118" s="191"/>
      <c r="AT118" s="190"/>
      <c r="AU118" s="186"/>
      <c r="AV118" s="187"/>
      <c r="AW118" s="186"/>
      <c r="AX118" s="188"/>
      <c r="AY118" s="191"/>
      <c r="AZ118" s="192" t="str">
        <f t="shared" si="195"/>
        <v/>
      </c>
      <c r="BA118" s="186" t="str">
        <f t="shared" si="196"/>
        <v/>
      </c>
      <c r="BB118" s="193">
        <f t="shared" si="197"/>
        <v>2</v>
      </c>
      <c r="BC118" s="186">
        <f t="shared" si="198"/>
        <v>30</v>
      </c>
      <c r="BD118" s="193"/>
      <c r="BE118" s="194">
        <f t="shared" si="199"/>
        <v>2</v>
      </c>
      <c r="BF118" s="440"/>
      <c r="BG118" s="136"/>
    </row>
    <row r="119" spans="1:59" s="309" customFormat="1" ht="16.149999999999999" customHeight="1" x14ac:dyDescent="0.2">
      <c r="A119" s="41" t="s">
        <v>235</v>
      </c>
      <c r="B119" s="322" t="s">
        <v>225</v>
      </c>
      <c r="C119" s="336" t="s">
        <v>236</v>
      </c>
      <c r="D119" s="185"/>
      <c r="E119" s="186" t="str">
        <f t="shared" si="179"/>
        <v/>
      </c>
      <c r="F119" s="187"/>
      <c r="G119" s="186" t="str">
        <f t="shared" si="180"/>
        <v/>
      </c>
      <c r="H119" s="188"/>
      <c r="I119" s="189"/>
      <c r="J119" s="190"/>
      <c r="K119" s="186" t="str">
        <f t="shared" si="181"/>
        <v/>
      </c>
      <c r="L119" s="187"/>
      <c r="M119" s="186" t="str">
        <f t="shared" si="200"/>
        <v/>
      </c>
      <c r="N119" s="188"/>
      <c r="O119" s="189"/>
      <c r="P119" s="190"/>
      <c r="Q119" s="186" t="str">
        <f t="shared" ref="Q119:Q127" si="201">IF(P119*15=0,"",P119*15)</f>
        <v/>
      </c>
      <c r="R119" s="187"/>
      <c r="S119" s="186" t="str">
        <f t="shared" ref="S119:S127" si="202">IF(R119*15=0,"",R119*15)</f>
        <v/>
      </c>
      <c r="T119" s="188"/>
      <c r="U119" s="189"/>
      <c r="V119" s="190"/>
      <c r="W119" s="186" t="str">
        <f t="shared" ref="W119:W127" si="203">IF(V119*15=0,"",V119*15)</f>
        <v/>
      </c>
      <c r="X119" s="187">
        <v>2</v>
      </c>
      <c r="Y119" s="186">
        <v>30</v>
      </c>
      <c r="Z119" s="188"/>
      <c r="AA119" s="189" t="s">
        <v>43</v>
      </c>
      <c r="AB119" s="190"/>
      <c r="AC119" s="186" t="str">
        <f t="shared" ref="AC119:AC127" si="204">IF(AB119*15=0,"",AB119*15)</f>
        <v/>
      </c>
      <c r="AD119" s="187"/>
      <c r="AE119" s="186" t="str">
        <f t="shared" ref="AE119:AE127" si="205">IF(AD119*15=0,"",AD119*15)</f>
        <v/>
      </c>
      <c r="AF119" s="188"/>
      <c r="AG119" s="191"/>
      <c r="AH119" s="190"/>
      <c r="AI119" s="186" t="str">
        <f t="shared" ref="AI119:AI127" si="206">IF(AH119*15=0,"",AH119*15)</f>
        <v/>
      </c>
      <c r="AJ119" s="187"/>
      <c r="AK119" s="186" t="str">
        <f t="shared" ref="AK119:AK127" si="207">IF(AJ119*15=0,"",AJ119*15)</f>
        <v/>
      </c>
      <c r="AL119" s="188"/>
      <c r="AM119" s="191"/>
      <c r="AN119" s="190"/>
      <c r="AO119" s="186" t="str">
        <f t="shared" ref="AO119:AO127" si="208">IF(AN119*15=0,"",AN119*15)</f>
        <v/>
      </c>
      <c r="AP119" s="187"/>
      <c r="AQ119" s="186" t="str">
        <f t="shared" ref="AQ119" si="209">IF(AP119*15=0,"",AP119*15)</f>
        <v/>
      </c>
      <c r="AR119" s="188"/>
      <c r="AS119" s="191"/>
      <c r="AT119" s="190"/>
      <c r="AU119" s="186" t="str">
        <f t="shared" ref="AU119:AU127" si="210">IF(AT119*15=0,"",AT119*15)</f>
        <v/>
      </c>
      <c r="AV119" s="187"/>
      <c r="AW119" s="186" t="str">
        <f t="shared" ref="AW119:AW127" si="211">IF(AV119*15=0,"",AV119*15)</f>
        <v/>
      </c>
      <c r="AX119" s="188"/>
      <c r="AY119" s="191"/>
      <c r="AZ119" s="192" t="str">
        <f t="shared" si="195"/>
        <v/>
      </c>
      <c r="BA119" s="186" t="str">
        <f t="shared" si="196"/>
        <v/>
      </c>
      <c r="BB119" s="193">
        <f t="shared" si="197"/>
        <v>2</v>
      </c>
      <c r="BC119" s="186">
        <f t="shared" si="198"/>
        <v>30</v>
      </c>
      <c r="BD119" s="193"/>
      <c r="BE119" s="194">
        <f t="shared" si="199"/>
        <v>2</v>
      </c>
      <c r="BF119" s="428"/>
      <c r="BG119" s="24"/>
    </row>
    <row r="120" spans="1:59" s="309" customFormat="1" ht="16.149999999999999" customHeight="1" x14ac:dyDescent="0.2">
      <c r="A120" s="41" t="s">
        <v>237</v>
      </c>
      <c r="B120" s="322" t="s">
        <v>225</v>
      </c>
      <c r="C120" s="336" t="s">
        <v>238</v>
      </c>
      <c r="D120" s="185"/>
      <c r="E120" s="186" t="str">
        <f t="shared" si="179"/>
        <v/>
      </c>
      <c r="F120" s="187"/>
      <c r="G120" s="186" t="str">
        <f t="shared" si="180"/>
        <v/>
      </c>
      <c r="H120" s="188"/>
      <c r="I120" s="189"/>
      <c r="J120" s="190"/>
      <c r="K120" s="186" t="str">
        <f t="shared" si="181"/>
        <v/>
      </c>
      <c r="L120" s="187"/>
      <c r="M120" s="186" t="str">
        <f t="shared" si="200"/>
        <v/>
      </c>
      <c r="N120" s="188"/>
      <c r="O120" s="189"/>
      <c r="P120" s="190"/>
      <c r="Q120" s="186"/>
      <c r="R120" s="187"/>
      <c r="S120" s="186"/>
      <c r="T120" s="188"/>
      <c r="U120" s="189"/>
      <c r="V120" s="190"/>
      <c r="W120" s="186"/>
      <c r="X120" s="187"/>
      <c r="Y120" s="186"/>
      <c r="Z120" s="188"/>
      <c r="AA120" s="189"/>
      <c r="AB120" s="190"/>
      <c r="AC120" s="186"/>
      <c r="AD120" s="187">
        <v>4</v>
      </c>
      <c r="AE120" s="186">
        <v>60</v>
      </c>
      <c r="AF120" s="188"/>
      <c r="AG120" s="191" t="s">
        <v>43</v>
      </c>
      <c r="AH120" s="190"/>
      <c r="AI120" s="186"/>
      <c r="AJ120" s="187"/>
      <c r="AK120" s="186"/>
      <c r="AL120" s="188"/>
      <c r="AM120" s="191"/>
      <c r="AN120" s="190"/>
      <c r="AO120" s="186"/>
      <c r="AP120" s="187"/>
      <c r="AQ120" s="186"/>
      <c r="AR120" s="188"/>
      <c r="AS120" s="191"/>
      <c r="AT120" s="190"/>
      <c r="AU120" s="186"/>
      <c r="AV120" s="187"/>
      <c r="AW120" s="186"/>
      <c r="AX120" s="188"/>
      <c r="AY120" s="191"/>
      <c r="AZ120" s="192" t="str">
        <f t="shared" si="195"/>
        <v/>
      </c>
      <c r="BA120" s="186" t="str">
        <f t="shared" si="196"/>
        <v/>
      </c>
      <c r="BB120" s="193">
        <f t="shared" si="197"/>
        <v>4</v>
      </c>
      <c r="BC120" s="186">
        <f t="shared" si="198"/>
        <v>60</v>
      </c>
      <c r="BD120" s="193"/>
      <c r="BE120" s="194">
        <f t="shared" si="199"/>
        <v>4</v>
      </c>
      <c r="BF120" s="428"/>
      <c r="BG120" s="24"/>
    </row>
    <row r="121" spans="1:59" s="309" customFormat="1" ht="16.149999999999999" customHeight="1" x14ac:dyDescent="0.2">
      <c r="A121" s="41" t="s">
        <v>239</v>
      </c>
      <c r="B121" s="322" t="s">
        <v>225</v>
      </c>
      <c r="C121" s="336" t="s">
        <v>240</v>
      </c>
      <c r="D121" s="185"/>
      <c r="E121" s="186" t="str">
        <f t="shared" si="179"/>
        <v/>
      </c>
      <c r="F121" s="187"/>
      <c r="G121" s="186" t="str">
        <f t="shared" si="180"/>
        <v/>
      </c>
      <c r="H121" s="188"/>
      <c r="I121" s="189"/>
      <c r="J121" s="190"/>
      <c r="K121" s="186" t="str">
        <f t="shared" si="181"/>
        <v/>
      </c>
      <c r="L121" s="187"/>
      <c r="M121" s="186" t="str">
        <f t="shared" si="200"/>
        <v/>
      </c>
      <c r="N121" s="188"/>
      <c r="O121" s="189"/>
      <c r="P121" s="190"/>
      <c r="Q121" s="186"/>
      <c r="R121" s="187"/>
      <c r="S121" s="186"/>
      <c r="T121" s="188"/>
      <c r="U121" s="189"/>
      <c r="V121" s="190"/>
      <c r="W121" s="186"/>
      <c r="X121" s="187"/>
      <c r="Y121" s="186"/>
      <c r="Z121" s="188"/>
      <c r="AA121" s="189"/>
      <c r="AB121" s="190"/>
      <c r="AC121" s="186"/>
      <c r="AD121" s="187"/>
      <c r="AE121" s="186"/>
      <c r="AF121" s="188"/>
      <c r="AG121" s="191"/>
      <c r="AH121" s="190"/>
      <c r="AI121" s="186"/>
      <c r="AJ121" s="198">
        <v>3</v>
      </c>
      <c r="AK121" s="186">
        <v>45</v>
      </c>
      <c r="AL121" s="188"/>
      <c r="AM121" s="191" t="s">
        <v>43</v>
      </c>
      <c r="AN121" s="190"/>
      <c r="AO121" s="186"/>
      <c r="AP121" s="187"/>
      <c r="AQ121" s="186"/>
      <c r="AR121" s="188"/>
      <c r="AS121" s="191"/>
      <c r="AT121" s="190"/>
      <c r="AU121" s="186"/>
      <c r="AV121" s="187"/>
      <c r="AW121" s="186"/>
      <c r="AX121" s="195"/>
      <c r="AY121" s="191"/>
      <c r="AZ121" s="192" t="str">
        <f t="shared" si="195"/>
        <v/>
      </c>
      <c r="BA121" s="186" t="str">
        <f t="shared" si="196"/>
        <v/>
      </c>
      <c r="BB121" s="193">
        <f t="shared" si="197"/>
        <v>3</v>
      </c>
      <c r="BC121" s="186">
        <f t="shared" si="198"/>
        <v>45</v>
      </c>
      <c r="BD121" s="193"/>
      <c r="BE121" s="194">
        <f t="shared" si="199"/>
        <v>3</v>
      </c>
      <c r="BF121" s="428"/>
      <c r="BG121" s="24"/>
    </row>
    <row r="122" spans="1:59" s="253" customFormat="1" ht="16.149999999999999" customHeight="1" x14ac:dyDescent="0.2">
      <c r="A122" s="41" t="s">
        <v>241</v>
      </c>
      <c r="B122" s="324" t="s">
        <v>225</v>
      </c>
      <c r="C122" s="336" t="s">
        <v>242</v>
      </c>
      <c r="D122" s="196"/>
      <c r="E122" s="197" t="str">
        <f t="shared" si="179"/>
        <v/>
      </c>
      <c r="F122" s="198"/>
      <c r="G122" s="197" t="str">
        <f t="shared" si="180"/>
        <v/>
      </c>
      <c r="H122" s="199"/>
      <c r="I122" s="200"/>
      <c r="J122" s="201"/>
      <c r="K122" s="197" t="str">
        <f t="shared" si="181"/>
        <v/>
      </c>
      <c r="L122" s="198"/>
      <c r="M122" s="197" t="str">
        <f t="shared" si="200"/>
        <v/>
      </c>
      <c r="N122" s="199"/>
      <c r="O122" s="200"/>
      <c r="P122" s="201"/>
      <c r="Q122" s="197" t="str">
        <f t="shared" si="201"/>
        <v/>
      </c>
      <c r="R122" s="198"/>
      <c r="S122" s="197" t="str">
        <f t="shared" si="202"/>
        <v/>
      </c>
      <c r="T122" s="199"/>
      <c r="U122" s="200"/>
      <c r="V122" s="201"/>
      <c r="W122" s="197" t="str">
        <f t="shared" si="203"/>
        <v/>
      </c>
      <c r="X122" s="198"/>
      <c r="Y122" s="197" t="str">
        <f t="shared" ref="Y122:Y127" si="212">IF(X122*15=0,"",X122*15)</f>
        <v/>
      </c>
      <c r="Z122" s="199"/>
      <c r="AA122" s="200"/>
      <c r="AB122" s="201"/>
      <c r="AC122" s="197" t="str">
        <f t="shared" si="204"/>
        <v/>
      </c>
      <c r="AD122" s="198"/>
      <c r="AE122" s="197" t="str">
        <f t="shared" si="205"/>
        <v/>
      </c>
      <c r="AF122" s="199"/>
      <c r="AG122" s="599"/>
      <c r="AH122" s="201"/>
      <c r="AI122" s="197" t="str">
        <f t="shared" si="206"/>
        <v/>
      </c>
      <c r="AJ122" s="198"/>
      <c r="AK122" s="197" t="str">
        <f t="shared" si="207"/>
        <v/>
      </c>
      <c r="AL122" s="199"/>
      <c r="AM122" s="599"/>
      <c r="AN122" s="201"/>
      <c r="AO122" s="197" t="str">
        <f t="shared" si="208"/>
        <v/>
      </c>
      <c r="AP122" s="198">
        <v>3</v>
      </c>
      <c r="AQ122" s="197">
        <v>45</v>
      </c>
      <c r="AR122" s="199"/>
      <c r="AS122" s="599" t="s">
        <v>43</v>
      </c>
      <c r="AT122" s="201"/>
      <c r="AU122" s="197" t="str">
        <f t="shared" si="210"/>
        <v/>
      </c>
      <c r="AV122" s="198"/>
      <c r="AW122" s="197" t="str">
        <f t="shared" si="211"/>
        <v/>
      </c>
      <c r="AX122" s="199"/>
      <c r="AY122" s="599"/>
      <c r="AZ122" s="202" t="str">
        <f t="shared" si="195"/>
        <v/>
      </c>
      <c r="BA122" s="197" t="str">
        <f t="shared" si="196"/>
        <v/>
      </c>
      <c r="BB122" s="203">
        <f t="shared" si="197"/>
        <v>3</v>
      </c>
      <c r="BC122" s="197">
        <f t="shared" si="198"/>
        <v>45</v>
      </c>
      <c r="BD122" s="203"/>
      <c r="BE122" s="204">
        <f t="shared" si="199"/>
        <v>3</v>
      </c>
      <c r="BF122" s="425"/>
      <c r="BG122" s="3"/>
    </row>
    <row r="123" spans="1:59" s="253" customFormat="1" ht="16.149999999999999" customHeight="1" x14ac:dyDescent="0.2">
      <c r="A123" s="842" t="s">
        <v>243</v>
      </c>
      <c r="B123" s="527" t="s">
        <v>225</v>
      </c>
      <c r="C123" s="605" t="s">
        <v>244</v>
      </c>
      <c r="D123" s="399"/>
      <c r="E123" s="400" t="str">
        <f t="shared" si="179"/>
        <v/>
      </c>
      <c r="F123" s="401"/>
      <c r="G123" s="400" t="str">
        <f t="shared" si="180"/>
        <v/>
      </c>
      <c r="H123" s="402"/>
      <c r="I123" s="403"/>
      <c r="J123" s="404"/>
      <c r="K123" s="400" t="str">
        <f t="shared" si="181"/>
        <v/>
      </c>
      <c r="L123" s="401"/>
      <c r="M123" s="400" t="str">
        <f t="shared" si="200"/>
        <v/>
      </c>
      <c r="N123" s="402"/>
      <c r="O123" s="403"/>
      <c r="P123" s="404"/>
      <c r="Q123" s="400" t="str">
        <f t="shared" si="201"/>
        <v/>
      </c>
      <c r="R123" s="401"/>
      <c r="S123" s="400" t="str">
        <f t="shared" si="202"/>
        <v/>
      </c>
      <c r="T123" s="402"/>
      <c r="U123" s="403"/>
      <c r="V123" s="404"/>
      <c r="W123" s="400" t="str">
        <f t="shared" si="203"/>
        <v/>
      </c>
      <c r="X123" s="401"/>
      <c r="Y123" s="400" t="str">
        <f t="shared" si="212"/>
        <v/>
      </c>
      <c r="Z123" s="402"/>
      <c r="AA123" s="403"/>
      <c r="AB123" s="404"/>
      <c r="AC123" s="400" t="str">
        <f t="shared" si="204"/>
        <v/>
      </c>
      <c r="AD123" s="401"/>
      <c r="AE123" s="400" t="str">
        <f t="shared" si="205"/>
        <v/>
      </c>
      <c r="AF123" s="402"/>
      <c r="AG123" s="528"/>
      <c r="AH123" s="404"/>
      <c r="AI123" s="400" t="str">
        <f t="shared" si="206"/>
        <v/>
      </c>
      <c r="AJ123" s="401"/>
      <c r="AK123" s="400" t="str">
        <f t="shared" si="207"/>
        <v/>
      </c>
      <c r="AL123" s="402"/>
      <c r="AM123" s="528"/>
      <c r="AN123" s="404"/>
      <c r="AO123" s="400" t="str">
        <f t="shared" si="208"/>
        <v/>
      </c>
      <c r="AP123" s="401"/>
      <c r="AQ123" s="400" t="str">
        <f t="shared" ref="AQ123" si="213">IF(AP123*15=0,"",AP123*15)</f>
        <v/>
      </c>
      <c r="AR123" s="402"/>
      <c r="AS123" s="528"/>
      <c r="AT123" s="404"/>
      <c r="AU123" s="400" t="str">
        <f t="shared" si="210"/>
        <v/>
      </c>
      <c r="AV123" s="843">
        <v>2</v>
      </c>
      <c r="AW123" s="197">
        <f t="shared" si="211"/>
        <v>30</v>
      </c>
      <c r="AX123" s="402"/>
      <c r="AY123" s="528" t="s">
        <v>43</v>
      </c>
      <c r="AZ123" s="529" t="str">
        <f t="shared" si="195"/>
        <v/>
      </c>
      <c r="BA123" s="400" t="str">
        <f t="shared" si="196"/>
        <v/>
      </c>
      <c r="BB123" s="530">
        <f t="shared" si="197"/>
        <v>2</v>
      </c>
      <c r="BC123" s="400">
        <f t="shared" si="198"/>
        <v>30</v>
      </c>
      <c r="BD123" s="530"/>
      <c r="BE123" s="531">
        <f t="shared" si="199"/>
        <v>2</v>
      </c>
      <c r="BF123" s="425"/>
      <c r="BG123" s="3"/>
    </row>
    <row r="124" spans="1:59" s="603" customFormat="1" ht="16.149999999999999" customHeight="1" x14ac:dyDescent="0.2">
      <c r="A124" s="265" t="s">
        <v>429</v>
      </c>
      <c r="B124" s="324" t="s">
        <v>225</v>
      </c>
      <c r="C124" s="605" t="s">
        <v>430</v>
      </c>
      <c r="D124" s="196"/>
      <c r="E124" s="197" t="str">
        <f t="shared" si="179"/>
        <v/>
      </c>
      <c r="F124" s="198"/>
      <c r="G124" s="197" t="str">
        <f t="shared" si="180"/>
        <v/>
      </c>
      <c r="H124" s="199"/>
      <c r="I124" s="200"/>
      <c r="J124" s="201"/>
      <c r="K124" s="197" t="str">
        <f t="shared" si="181"/>
        <v/>
      </c>
      <c r="L124" s="198">
        <v>2</v>
      </c>
      <c r="M124" s="197">
        <f t="shared" si="200"/>
        <v>30</v>
      </c>
      <c r="N124" s="199"/>
      <c r="O124" s="200" t="s">
        <v>43</v>
      </c>
      <c r="P124" s="201"/>
      <c r="Q124" s="197" t="str">
        <f t="shared" si="201"/>
        <v/>
      </c>
      <c r="R124" s="198"/>
      <c r="S124" s="197" t="str">
        <f t="shared" si="202"/>
        <v/>
      </c>
      <c r="T124" s="199"/>
      <c r="U124" s="200"/>
      <c r="V124" s="201"/>
      <c r="W124" s="197" t="str">
        <f t="shared" si="203"/>
        <v/>
      </c>
      <c r="X124" s="198"/>
      <c r="Y124" s="197" t="str">
        <f t="shared" si="212"/>
        <v/>
      </c>
      <c r="Z124" s="199"/>
      <c r="AA124" s="200"/>
      <c r="AB124" s="201"/>
      <c r="AC124" s="197" t="str">
        <f t="shared" si="204"/>
        <v/>
      </c>
      <c r="AD124" s="198"/>
      <c r="AE124" s="197" t="str">
        <f t="shared" si="205"/>
        <v/>
      </c>
      <c r="AF124" s="199"/>
      <c r="AG124" s="599"/>
      <c r="AH124" s="201"/>
      <c r="AI124" s="197" t="str">
        <f t="shared" si="206"/>
        <v/>
      </c>
      <c r="AJ124" s="198"/>
      <c r="AK124" s="197" t="str">
        <f t="shared" si="207"/>
        <v/>
      </c>
      <c r="AL124" s="199"/>
      <c r="AM124" s="599"/>
      <c r="AN124" s="201"/>
      <c r="AO124" s="197" t="str">
        <f t="shared" si="208"/>
        <v/>
      </c>
      <c r="AP124" s="198"/>
      <c r="AQ124" s="197"/>
      <c r="AR124" s="199"/>
      <c r="AS124" s="599"/>
      <c r="AT124" s="201"/>
      <c r="AU124" s="197" t="str">
        <f t="shared" si="210"/>
        <v/>
      </c>
      <c r="AV124" s="198"/>
      <c r="AW124" s="197" t="str">
        <f t="shared" si="211"/>
        <v/>
      </c>
      <c r="AX124" s="199"/>
      <c r="AY124" s="599"/>
      <c r="AZ124" s="202" t="str">
        <f t="shared" si="195"/>
        <v/>
      </c>
      <c r="BA124" s="197" t="str">
        <f t="shared" si="196"/>
        <v/>
      </c>
      <c r="BB124" s="203">
        <f>IF(F124+L124+R124+X124+AD124+AJ124+AP124+AV124=0,"",F124+L124+R124+X124+AD124+AJ124+AP124+AV124)</f>
        <v>2</v>
      </c>
      <c r="BC124" s="197">
        <f t="shared" si="198"/>
        <v>30</v>
      </c>
      <c r="BD124" s="203"/>
      <c r="BE124" s="204">
        <f t="shared" si="199"/>
        <v>2</v>
      </c>
      <c r="BF124" s="601"/>
      <c r="BG124" s="602"/>
    </row>
    <row r="125" spans="1:59" s="603" customFormat="1" ht="16.149999999999999" customHeight="1" x14ac:dyDescent="0.2">
      <c r="A125" s="265" t="s">
        <v>431</v>
      </c>
      <c r="B125" s="324" t="s">
        <v>225</v>
      </c>
      <c r="C125" s="605" t="s">
        <v>434</v>
      </c>
      <c r="D125" s="196"/>
      <c r="E125" s="197" t="str">
        <f t="shared" si="179"/>
        <v/>
      </c>
      <c r="F125" s="198"/>
      <c r="G125" s="197" t="str">
        <f t="shared" si="180"/>
        <v/>
      </c>
      <c r="H125" s="199"/>
      <c r="I125" s="200"/>
      <c r="J125" s="201"/>
      <c r="K125" s="197" t="str">
        <f t="shared" si="181"/>
        <v/>
      </c>
      <c r="L125" s="198"/>
      <c r="M125" s="197" t="str">
        <f t="shared" si="200"/>
        <v/>
      </c>
      <c r="N125" s="199"/>
      <c r="O125" s="200"/>
      <c r="P125" s="201"/>
      <c r="Q125" s="197" t="str">
        <f t="shared" si="201"/>
        <v/>
      </c>
      <c r="R125" s="198"/>
      <c r="S125" s="197" t="str">
        <f t="shared" si="202"/>
        <v/>
      </c>
      <c r="T125" s="199"/>
      <c r="U125" s="200"/>
      <c r="V125" s="201"/>
      <c r="W125" s="197" t="str">
        <f t="shared" si="203"/>
        <v/>
      </c>
      <c r="X125" s="198">
        <v>4</v>
      </c>
      <c r="Y125" s="197">
        <f t="shared" si="212"/>
        <v>60</v>
      </c>
      <c r="Z125" s="199"/>
      <c r="AA125" s="200" t="s">
        <v>43</v>
      </c>
      <c r="AB125" s="201"/>
      <c r="AC125" s="197" t="str">
        <f t="shared" si="204"/>
        <v/>
      </c>
      <c r="AD125" s="198"/>
      <c r="AE125" s="197" t="str">
        <f t="shared" si="205"/>
        <v/>
      </c>
      <c r="AF125" s="199"/>
      <c r="AG125" s="599"/>
      <c r="AH125" s="201"/>
      <c r="AI125" s="197" t="str">
        <f t="shared" si="206"/>
        <v/>
      </c>
      <c r="AJ125" s="198"/>
      <c r="AK125" s="197" t="str">
        <f t="shared" si="207"/>
        <v/>
      </c>
      <c r="AL125" s="199"/>
      <c r="AM125" s="599"/>
      <c r="AN125" s="201"/>
      <c r="AO125" s="197" t="str">
        <f t="shared" si="208"/>
        <v/>
      </c>
      <c r="AP125" s="198"/>
      <c r="AQ125" s="197"/>
      <c r="AR125" s="199"/>
      <c r="AS125" s="599"/>
      <c r="AT125" s="201"/>
      <c r="AU125" s="197" t="str">
        <f t="shared" si="210"/>
        <v/>
      </c>
      <c r="AV125" s="198"/>
      <c r="AW125" s="197" t="str">
        <f t="shared" si="211"/>
        <v/>
      </c>
      <c r="AX125" s="199"/>
      <c r="AY125" s="599"/>
      <c r="AZ125" s="202" t="str">
        <f t="shared" si="195"/>
        <v/>
      </c>
      <c r="BA125" s="197" t="str">
        <f t="shared" si="196"/>
        <v/>
      </c>
      <c r="BB125" s="203">
        <f t="shared" ref="BB125:BB127" si="214">IF(F125+L125+R125+X125+AD125+AJ125+AP125+AV125=0,"",F125+L125+R125+X125+AD125+AJ125+AP125+AV125)</f>
        <v>4</v>
      </c>
      <c r="BC125" s="197">
        <f t="shared" si="198"/>
        <v>60</v>
      </c>
      <c r="BD125" s="203"/>
      <c r="BE125" s="204">
        <f t="shared" si="199"/>
        <v>4</v>
      </c>
      <c r="BF125" s="601"/>
      <c r="BG125" s="602"/>
    </row>
    <row r="126" spans="1:59" s="603" customFormat="1" ht="16.149999999999999" customHeight="1" x14ac:dyDescent="0.2">
      <c r="A126" s="265" t="s">
        <v>433</v>
      </c>
      <c r="B126" s="324" t="s">
        <v>225</v>
      </c>
      <c r="C126" s="605" t="s">
        <v>435</v>
      </c>
      <c r="D126" s="196"/>
      <c r="E126" s="197" t="str">
        <f t="shared" si="179"/>
        <v/>
      </c>
      <c r="F126" s="198"/>
      <c r="G126" s="197" t="str">
        <f t="shared" si="180"/>
        <v/>
      </c>
      <c r="H126" s="199"/>
      <c r="I126" s="200"/>
      <c r="J126" s="201"/>
      <c r="K126" s="197" t="str">
        <f t="shared" si="181"/>
        <v/>
      </c>
      <c r="L126" s="198"/>
      <c r="M126" s="197" t="str">
        <f t="shared" si="200"/>
        <v/>
      </c>
      <c r="N126" s="199"/>
      <c r="O126" s="200"/>
      <c r="P126" s="201"/>
      <c r="Q126" s="197" t="str">
        <f t="shared" si="201"/>
        <v/>
      </c>
      <c r="R126" s="198"/>
      <c r="S126" s="197" t="str">
        <f t="shared" si="202"/>
        <v/>
      </c>
      <c r="T126" s="199"/>
      <c r="U126" s="200"/>
      <c r="V126" s="201"/>
      <c r="W126" s="197" t="str">
        <f t="shared" si="203"/>
        <v/>
      </c>
      <c r="X126" s="198"/>
      <c r="Y126" s="197" t="str">
        <f t="shared" si="212"/>
        <v/>
      </c>
      <c r="Z126" s="199"/>
      <c r="AA126" s="200"/>
      <c r="AB126" s="201"/>
      <c r="AC126" s="197" t="str">
        <f t="shared" si="204"/>
        <v/>
      </c>
      <c r="AD126" s="198"/>
      <c r="AE126" s="197" t="str">
        <f t="shared" si="205"/>
        <v/>
      </c>
      <c r="AF126" s="199"/>
      <c r="AG126" s="599"/>
      <c r="AH126" s="201"/>
      <c r="AI126" s="197" t="str">
        <f t="shared" si="206"/>
        <v/>
      </c>
      <c r="AJ126" s="198">
        <v>8</v>
      </c>
      <c r="AK126" s="197">
        <f t="shared" si="207"/>
        <v>120</v>
      </c>
      <c r="AL126" s="199"/>
      <c r="AM126" s="599" t="s">
        <v>43</v>
      </c>
      <c r="AN126" s="201"/>
      <c r="AO126" s="197" t="str">
        <f t="shared" si="208"/>
        <v/>
      </c>
      <c r="AP126" s="198"/>
      <c r="AQ126" s="197"/>
      <c r="AR126" s="199"/>
      <c r="AS126" s="599"/>
      <c r="AT126" s="201"/>
      <c r="AU126" s="197" t="str">
        <f t="shared" si="210"/>
        <v/>
      </c>
      <c r="AV126" s="198"/>
      <c r="AW126" s="197" t="str">
        <f t="shared" si="211"/>
        <v/>
      </c>
      <c r="AX126" s="199"/>
      <c r="AY126" s="599"/>
      <c r="AZ126" s="202" t="str">
        <f t="shared" si="195"/>
        <v/>
      </c>
      <c r="BA126" s="197" t="str">
        <f t="shared" si="196"/>
        <v/>
      </c>
      <c r="BB126" s="203">
        <f t="shared" si="214"/>
        <v>8</v>
      </c>
      <c r="BC126" s="197">
        <f t="shared" si="198"/>
        <v>120</v>
      </c>
      <c r="BD126" s="203"/>
      <c r="BE126" s="204">
        <f t="shared" si="199"/>
        <v>8</v>
      </c>
      <c r="BF126" s="601"/>
      <c r="BG126" s="602"/>
    </row>
    <row r="127" spans="1:59" s="603" customFormat="1" ht="16.149999999999999" customHeight="1" thickBot="1" x14ac:dyDescent="0.25">
      <c r="A127" s="265" t="s">
        <v>436</v>
      </c>
      <c r="B127" s="324" t="s">
        <v>225</v>
      </c>
      <c r="C127" s="605" t="s">
        <v>476</v>
      </c>
      <c r="D127" s="196"/>
      <c r="E127" s="197" t="str">
        <f t="shared" si="179"/>
        <v/>
      </c>
      <c r="F127" s="198"/>
      <c r="G127" s="197" t="str">
        <f t="shared" si="180"/>
        <v/>
      </c>
      <c r="H127" s="199"/>
      <c r="I127" s="200"/>
      <c r="J127" s="201"/>
      <c r="K127" s="197" t="str">
        <f t="shared" si="181"/>
        <v/>
      </c>
      <c r="L127" s="198"/>
      <c r="M127" s="197" t="str">
        <f t="shared" si="200"/>
        <v/>
      </c>
      <c r="N127" s="199"/>
      <c r="O127" s="200"/>
      <c r="P127" s="201"/>
      <c r="Q127" s="197" t="str">
        <f t="shared" si="201"/>
        <v/>
      </c>
      <c r="R127" s="198"/>
      <c r="S127" s="197" t="str">
        <f t="shared" si="202"/>
        <v/>
      </c>
      <c r="T127" s="199"/>
      <c r="U127" s="200"/>
      <c r="V127" s="201"/>
      <c r="W127" s="197" t="str">
        <f t="shared" si="203"/>
        <v/>
      </c>
      <c r="X127" s="198"/>
      <c r="Y127" s="197" t="str">
        <f t="shared" si="212"/>
        <v/>
      </c>
      <c r="Z127" s="199"/>
      <c r="AA127" s="200"/>
      <c r="AB127" s="201"/>
      <c r="AC127" s="197" t="str">
        <f t="shared" si="204"/>
        <v/>
      </c>
      <c r="AD127" s="198"/>
      <c r="AE127" s="197" t="str">
        <f t="shared" si="205"/>
        <v/>
      </c>
      <c r="AF127" s="199"/>
      <c r="AG127" s="599"/>
      <c r="AH127" s="201"/>
      <c r="AI127" s="197" t="str">
        <f t="shared" si="206"/>
        <v/>
      </c>
      <c r="AJ127" s="198"/>
      <c r="AK127" s="197" t="str">
        <f t="shared" si="207"/>
        <v/>
      </c>
      <c r="AL127" s="199"/>
      <c r="AM127" s="599"/>
      <c r="AN127" s="201"/>
      <c r="AO127" s="197" t="str">
        <f t="shared" si="208"/>
        <v/>
      </c>
      <c r="AP127" s="198"/>
      <c r="AQ127" s="197"/>
      <c r="AR127" s="199"/>
      <c r="AS127" s="599"/>
      <c r="AT127" s="201"/>
      <c r="AU127" s="197" t="str">
        <f t="shared" si="210"/>
        <v/>
      </c>
      <c r="AV127" s="198">
        <v>10</v>
      </c>
      <c r="AW127" s="197">
        <f t="shared" si="211"/>
        <v>150</v>
      </c>
      <c r="AX127" s="199"/>
      <c r="AY127" s="599" t="s">
        <v>43</v>
      </c>
      <c r="AZ127" s="202" t="str">
        <f t="shared" si="195"/>
        <v/>
      </c>
      <c r="BA127" s="197" t="str">
        <f t="shared" si="196"/>
        <v/>
      </c>
      <c r="BB127" s="203">
        <f t="shared" si="214"/>
        <v>10</v>
      </c>
      <c r="BC127" s="197">
        <f t="shared" si="198"/>
        <v>150</v>
      </c>
      <c r="BD127" s="203"/>
      <c r="BE127" s="204">
        <f t="shared" si="199"/>
        <v>10</v>
      </c>
      <c r="BF127" s="601"/>
      <c r="BG127" s="602"/>
    </row>
    <row r="128" spans="1:59" ht="16.149999999999999" customHeight="1" thickBot="1" x14ac:dyDescent="0.25">
      <c r="A128" s="205"/>
      <c r="B128" s="325"/>
      <c r="C128" s="670" t="s">
        <v>279</v>
      </c>
      <c r="D128" s="405" t="str">
        <f>IF(SUM(D111:D127)=0,"",SUM(D111:D127))</f>
        <v/>
      </c>
      <c r="E128" s="406" t="str">
        <f>IF(SUM(D111:D127)*15=0,"",SUM(D111:D127)*15)</f>
        <v/>
      </c>
      <c r="F128" s="206" t="str">
        <f>IF(SUM(F111:F127)=0,"",SUM(F111:F127))</f>
        <v/>
      </c>
      <c r="G128" s="206" t="str">
        <f>IF(SUM(F111:F127)*15=0,"",SUM(F111:F127)*15)</f>
        <v/>
      </c>
      <c r="H128" s="208"/>
      <c r="I128" s="407" t="str">
        <f>IF(SUM(D111:D127)+SUM(F111:F127)=0,"",SUM(D111:D127)+SUM(F111:F127))</f>
        <v/>
      </c>
      <c r="J128" s="207">
        <f>IF(SUM(J111:J127)=0,"",SUM(J111:J127))</f>
        <v>4</v>
      </c>
      <c r="K128" s="206">
        <f>SUM(K111:K127)</f>
        <v>68</v>
      </c>
      <c r="L128" s="206">
        <f>IF(SUM(L111:L127)=0,"",SUM(L111:L127))</f>
        <v>4</v>
      </c>
      <c r="M128" s="206">
        <v>65</v>
      </c>
      <c r="N128" s="208"/>
      <c r="O128" s="408">
        <f>IF(SUM(J111:J127)+SUM(L111:L127)=0,"",SUM(J111:J127)+SUM(L111:L127))</f>
        <v>8</v>
      </c>
      <c r="P128" s="355">
        <f>IF(SUM(P111:P127)=0,"",SUM(P111:P127))</f>
        <v>4</v>
      </c>
      <c r="Q128" s="354">
        <f>IF(SUM(P111:P127)*15=0,"",SUM(P111:P127)*15)</f>
        <v>60</v>
      </c>
      <c r="R128" s="354">
        <f>IF(SUM(R111:R127)=0,"",SUM(R111:R127))</f>
        <v>2</v>
      </c>
      <c r="S128" s="354">
        <f>IF(SUM(R111:R127)*15=0,"",SUM(R111:R127)*15)</f>
        <v>30</v>
      </c>
      <c r="T128" s="354">
        <v>0</v>
      </c>
      <c r="U128" s="356">
        <f>IF(SUM(P111:P127)+SUM(R111:R127)=0,"",SUM(P111:P127)+SUM(R111:R127))</f>
        <v>6</v>
      </c>
      <c r="V128" s="355">
        <f>IF(SUM(V111:V127)=0,"",SUM(V111:V127))</f>
        <v>4</v>
      </c>
      <c r="W128" s="354">
        <f>IF(SUM(V111:V127)*15=0,"",SUM(V111:V127)*15)</f>
        <v>60</v>
      </c>
      <c r="X128" s="354">
        <f>IF(SUM(X111:X127)=0,"",SUM(X111:X127))</f>
        <v>6</v>
      </c>
      <c r="Y128" s="354">
        <f>IF(SUM(X111:X127)*15=0,"",SUM(X111:X127)*15)</f>
        <v>90</v>
      </c>
      <c r="Z128" s="354">
        <v>0</v>
      </c>
      <c r="AA128" s="356">
        <f>IF(SUM(V111:V127)+SUM(X111:X127)=0,"",SUM(V111:V127)+SUM(X111:X127))</f>
        <v>10</v>
      </c>
      <c r="AB128" s="355">
        <f>IF(SUM(AB111:AB127)=0,"",SUM(AB111:AB127))</f>
        <v>1</v>
      </c>
      <c r="AC128" s="354">
        <f>IF(SUM(AB111:AB127)*15=0,"",SUM(AB111:AB127)*15)</f>
        <v>15</v>
      </c>
      <c r="AD128" s="354">
        <f>IF(SUM(AD111:AD127)=0,"",SUM(AD111:AD127))</f>
        <v>5</v>
      </c>
      <c r="AE128" s="354">
        <f>IF(SUM(AD111:AD127)*15=0,"",SUM(AD111:AD127)*15)</f>
        <v>75</v>
      </c>
      <c r="AF128" s="354">
        <v>0</v>
      </c>
      <c r="AG128" s="357">
        <f>IF(SUM(AB111:AB127)+SUM(AD111:AD127)=0,"",SUM(AB111:AB127)+SUM(AD111:AD127))</f>
        <v>6</v>
      </c>
      <c r="AH128" s="355">
        <f>IF(SUM(AH111:AH127)=0,"",SUM(AH111:AH127))</f>
        <v>1</v>
      </c>
      <c r="AI128" s="354">
        <f>IF(SUM(AH111:AH127)*15=0,"",SUM(AH111:AH127)*15)</f>
        <v>15</v>
      </c>
      <c r="AJ128" s="354">
        <f>IF(SUM(AJ111:AJ127)=0,"",SUM(AJ111:AJ127))</f>
        <v>12</v>
      </c>
      <c r="AK128" s="354">
        <f>IF(SUM(AJ111:AJ127)*15=0,"",SUM(AJ111:AJ127)*15)</f>
        <v>180</v>
      </c>
      <c r="AL128" s="354">
        <v>0</v>
      </c>
      <c r="AM128" s="357">
        <f>IF(SUM(AH111:AH127)+SUM(AJ111:AJ127)=0,"",SUM(AH111:AH127)+SUM(AJ111:AJ127))</f>
        <v>13</v>
      </c>
      <c r="AN128" s="355">
        <f>IF(SUM(AN111:AN127)=0,"",SUM(AN111:AN127))</f>
        <v>1</v>
      </c>
      <c r="AO128" s="354">
        <f>IF(SUM(AN111:AN127)*15=0,"",SUM(AN111:AN127)*15)</f>
        <v>15</v>
      </c>
      <c r="AP128" s="354">
        <f>IF(SUM(AP111:AP127)=0,"",SUM(AP111:AP127))</f>
        <v>4</v>
      </c>
      <c r="AQ128" s="354">
        <f>IF(SUM(AP111:AP127)*15=0,"",SUM(AP111:AP127)*15)</f>
        <v>60</v>
      </c>
      <c r="AR128" s="354">
        <v>0</v>
      </c>
      <c r="AS128" s="357">
        <f>IF(SUM(AN111:AN127)+SUM(AP111:AP127)=0,"",SUM(AN111:AN127)+SUM(AP111:AP127))</f>
        <v>5</v>
      </c>
      <c r="AT128" s="355">
        <f>IF(SUM(AT111:AT127)=0,"",SUM(AT111:AT127))</f>
        <v>1</v>
      </c>
      <c r="AU128" s="354">
        <f>IF(SUM(AT111:AT127)*15=0,"",SUM(AT111:AT127)*15)</f>
        <v>15</v>
      </c>
      <c r="AV128" s="354">
        <f>IF(SUM(AV111:AV127)=0,"",SUM(AV111:AV127))</f>
        <v>13</v>
      </c>
      <c r="AW128" s="354">
        <f>IF(SUM(AV111:AV127)*15=0,"",SUM(AV111:AV127)*15)</f>
        <v>195</v>
      </c>
      <c r="AX128" s="354">
        <v>0</v>
      </c>
      <c r="AY128" s="357">
        <f>IF(SUM(AT111:AT127)+SUM(AV111:AV127)=0,"",SUM(AT111:AT127)+SUM(AV111:AV127))</f>
        <v>14</v>
      </c>
      <c r="AZ128" s="358">
        <f>IF(SUM(AZ111:AZ127)=0,"",SUM(AZ111:AZ127))</f>
        <v>16</v>
      </c>
      <c r="BA128" s="354">
        <f>SUM(BA111:BA127)</f>
        <v>248</v>
      </c>
      <c r="BB128" s="354">
        <f>IF(SUM(BB111:BB127)=0,"",SUM(BB111:BB127))</f>
        <v>46</v>
      </c>
      <c r="BC128" s="354">
        <f>SUM(BC111:BC127)</f>
        <v>695</v>
      </c>
      <c r="BD128" s="364">
        <v>0</v>
      </c>
      <c r="BE128" s="359">
        <f>IF(SUM(AZ111:AZ127)+SUM(BB111:BB127)=0,"",SUM(AZ111:AZ127)+SUM(BB111:BB127))</f>
        <v>62</v>
      </c>
      <c r="BF128" s="425"/>
      <c r="BG128" s="3"/>
    </row>
    <row r="129" spans="1:59" ht="16.149999999999999" hidden="1" customHeight="1" thickBot="1" x14ac:dyDescent="0.25">
      <c r="A129" s="704" t="s">
        <v>146</v>
      </c>
      <c r="B129" s="705"/>
      <c r="C129" s="706"/>
      <c r="D129" s="209">
        <f>SUM(D128)</f>
        <v>0</v>
      </c>
      <c r="E129" s="210">
        <f t="shared" ref="E129:BE129" si="215">SUM(E128)</f>
        <v>0</v>
      </c>
      <c r="F129" s="210">
        <f t="shared" si="215"/>
        <v>0</v>
      </c>
      <c r="G129" s="210">
        <f t="shared" si="215"/>
        <v>0</v>
      </c>
      <c r="H129" s="210">
        <f t="shared" si="215"/>
        <v>0</v>
      </c>
      <c r="I129" s="211">
        <f t="shared" si="215"/>
        <v>0</v>
      </c>
      <c r="J129" s="212">
        <f t="shared" si="215"/>
        <v>4</v>
      </c>
      <c r="K129" s="210">
        <f t="shared" si="215"/>
        <v>68</v>
      </c>
      <c r="L129" s="210">
        <f t="shared" si="215"/>
        <v>4</v>
      </c>
      <c r="M129" s="210">
        <f t="shared" si="215"/>
        <v>65</v>
      </c>
      <c r="N129" s="210">
        <f t="shared" si="215"/>
        <v>0</v>
      </c>
      <c r="O129" s="360">
        <f t="shared" si="215"/>
        <v>8</v>
      </c>
      <c r="P129" s="361">
        <f t="shared" si="215"/>
        <v>4</v>
      </c>
      <c r="Q129" s="362">
        <f t="shared" si="215"/>
        <v>60</v>
      </c>
      <c r="R129" s="362">
        <f t="shared" si="215"/>
        <v>2</v>
      </c>
      <c r="S129" s="362">
        <f t="shared" si="215"/>
        <v>30</v>
      </c>
      <c r="T129" s="362">
        <f t="shared" si="215"/>
        <v>0</v>
      </c>
      <c r="U129" s="360">
        <f t="shared" si="215"/>
        <v>6</v>
      </c>
      <c r="V129" s="361">
        <f t="shared" si="215"/>
        <v>4</v>
      </c>
      <c r="W129" s="362">
        <f t="shared" si="215"/>
        <v>60</v>
      </c>
      <c r="X129" s="362">
        <f t="shared" si="215"/>
        <v>6</v>
      </c>
      <c r="Y129" s="362">
        <f t="shared" si="215"/>
        <v>90</v>
      </c>
      <c r="Z129" s="362">
        <f t="shared" si="215"/>
        <v>0</v>
      </c>
      <c r="AA129" s="360">
        <f t="shared" si="215"/>
        <v>10</v>
      </c>
      <c r="AB129" s="361">
        <f t="shared" si="215"/>
        <v>1</v>
      </c>
      <c r="AC129" s="362">
        <f t="shared" si="215"/>
        <v>15</v>
      </c>
      <c r="AD129" s="362">
        <f t="shared" si="215"/>
        <v>5</v>
      </c>
      <c r="AE129" s="362">
        <f t="shared" si="215"/>
        <v>75</v>
      </c>
      <c r="AF129" s="362">
        <f t="shared" si="215"/>
        <v>0</v>
      </c>
      <c r="AG129" s="362">
        <f t="shared" si="215"/>
        <v>6</v>
      </c>
      <c r="AH129" s="361">
        <f t="shared" si="215"/>
        <v>1</v>
      </c>
      <c r="AI129" s="362">
        <f t="shared" si="215"/>
        <v>15</v>
      </c>
      <c r="AJ129" s="362">
        <f t="shared" si="215"/>
        <v>12</v>
      </c>
      <c r="AK129" s="362">
        <f t="shared" si="215"/>
        <v>180</v>
      </c>
      <c r="AL129" s="362">
        <f t="shared" si="215"/>
        <v>0</v>
      </c>
      <c r="AM129" s="362">
        <f t="shared" si="215"/>
        <v>13</v>
      </c>
      <c r="AN129" s="361">
        <f t="shared" si="215"/>
        <v>1</v>
      </c>
      <c r="AO129" s="362">
        <f t="shared" si="215"/>
        <v>15</v>
      </c>
      <c r="AP129" s="362">
        <f t="shared" si="215"/>
        <v>4</v>
      </c>
      <c r="AQ129" s="362">
        <f t="shared" si="215"/>
        <v>60</v>
      </c>
      <c r="AR129" s="362">
        <f t="shared" si="215"/>
        <v>0</v>
      </c>
      <c r="AS129" s="362">
        <f t="shared" si="215"/>
        <v>5</v>
      </c>
      <c r="AT129" s="361">
        <f t="shared" si="215"/>
        <v>1</v>
      </c>
      <c r="AU129" s="362">
        <f t="shared" si="215"/>
        <v>15</v>
      </c>
      <c r="AV129" s="362">
        <f t="shared" si="215"/>
        <v>13</v>
      </c>
      <c r="AW129" s="362">
        <f t="shared" si="215"/>
        <v>195</v>
      </c>
      <c r="AX129" s="362">
        <f t="shared" si="215"/>
        <v>0</v>
      </c>
      <c r="AY129" s="362">
        <f t="shared" si="215"/>
        <v>14</v>
      </c>
      <c r="AZ129" s="361">
        <f t="shared" si="215"/>
        <v>16</v>
      </c>
      <c r="BA129" s="362">
        <f t="shared" si="215"/>
        <v>248</v>
      </c>
      <c r="BB129" s="362">
        <f t="shared" si="215"/>
        <v>46</v>
      </c>
      <c r="BC129" s="362">
        <f t="shared" si="215"/>
        <v>695</v>
      </c>
      <c r="BD129" s="362">
        <v>0</v>
      </c>
      <c r="BE129" s="363">
        <f t="shared" si="215"/>
        <v>62</v>
      </c>
      <c r="BF129" s="589"/>
      <c r="BG129" s="590"/>
    </row>
    <row r="130" spans="1:59" s="326" customFormat="1" ht="16.149999999999999" customHeight="1" thickBot="1" x14ac:dyDescent="0.25">
      <c r="A130" s="692" t="s">
        <v>245</v>
      </c>
      <c r="B130" s="693"/>
      <c r="C130" s="694"/>
      <c r="D130" s="518">
        <f>IF(D108+D129=0,"",D108+D129)</f>
        <v>16</v>
      </c>
      <c r="E130" s="519">
        <f>IF(E108+E129=0,"",E108+E129)</f>
        <v>212</v>
      </c>
      <c r="F130" s="519">
        <f>IF(F108+F129=0,"",F108+F129)</f>
        <v>21</v>
      </c>
      <c r="G130" s="519">
        <f>IF(G108+G129=0,"",G108+G129)</f>
        <v>262</v>
      </c>
      <c r="H130" s="519">
        <v>0</v>
      </c>
      <c r="I130" s="520">
        <f>IF(I108+I129=0,"",I108+I129)</f>
        <v>37</v>
      </c>
      <c r="J130" s="518">
        <f>IF(J108+J129=0,"",J108+J129)</f>
        <v>24</v>
      </c>
      <c r="K130" s="519">
        <f>IF(K108+K129=0,"",K108+K129)</f>
        <v>368</v>
      </c>
      <c r="L130" s="519">
        <f>IF(L108+L129=0,"",L108+L129)</f>
        <v>8</v>
      </c>
      <c r="M130" s="519">
        <f>IF(M108+M129=0,"",M108+M129)</f>
        <v>125</v>
      </c>
      <c r="N130" s="519">
        <v>0</v>
      </c>
      <c r="O130" s="521">
        <f t="shared" ref="O130:BE130" si="216">IF(O108+O129=0,"",O108+O129)</f>
        <v>32</v>
      </c>
      <c r="P130" s="522">
        <f t="shared" si="216"/>
        <v>22</v>
      </c>
      <c r="Q130" s="523">
        <f t="shared" si="216"/>
        <v>330</v>
      </c>
      <c r="R130" s="523">
        <f t="shared" si="216"/>
        <v>8</v>
      </c>
      <c r="S130" s="523">
        <f t="shared" si="216"/>
        <v>120</v>
      </c>
      <c r="T130" s="523">
        <f t="shared" si="216"/>
        <v>30</v>
      </c>
      <c r="U130" s="524">
        <f t="shared" si="216"/>
        <v>30</v>
      </c>
      <c r="V130" s="522">
        <f t="shared" si="216"/>
        <v>20</v>
      </c>
      <c r="W130" s="523">
        <f t="shared" si="216"/>
        <v>300</v>
      </c>
      <c r="X130" s="523">
        <f t="shared" si="216"/>
        <v>12</v>
      </c>
      <c r="Y130" s="523">
        <f t="shared" si="216"/>
        <v>180</v>
      </c>
      <c r="Z130" s="523">
        <f t="shared" si="216"/>
        <v>30</v>
      </c>
      <c r="AA130" s="524">
        <f t="shared" si="216"/>
        <v>32</v>
      </c>
      <c r="AB130" s="522">
        <f t="shared" si="216"/>
        <v>14</v>
      </c>
      <c r="AC130" s="523">
        <f t="shared" si="216"/>
        <v>210</v>
      </c>
      <c r="AD130" s="523">
        <f t="shared" si="216"/>
        <v>16</v>
      </c>
      <c r="AE130" s="523">
        <f t="shared" si="216"/>
        <v>240</v>
      </c>
      <c r="AF130" s="523">
        <f t="shared" si="216"/>
        <v>30</v>
      </c>
      <c r="AG130" s="523">
        <f t="shared" si="216"/>
        <v>30</v>
      </c>
      <c r="AH130" s="522">
        <f t="shared" si="216"/>
        <v>10</v>
      </c>
      <c r="AI130" s="523">
        <f t="shared" si="216"/>
        <v>150</v>
      </c>
      <c r="AJ130" s="523">
        <f t="shared" si="216"/>
        <v>22</v>
      </c>
      <c r="AK130" s="523">
        <f t="shared" si="216"/>
        <v>330</v>
      </c>
      <c r="AL130" s="523">
        <f t="shared" si="216"/>
        <v>30</v>
      </c>
      <c r="AM130" s="524">
        <f t="shared" si="216"/>
        <v>32</v>
      </c>
      <c r="AN130" s="522">
        <f t="shared" si="216"/>
        <v>14</v>
      </c>
      <c r="AO130" s="523">
        <f t="shared" si="216"/>
        <v>210</v>
      </c>
      <c r="AP130" s="523">
        <f t="shared" si="216"/>
        <v>16</v>
      </c>
      <c r="AQ130" s="523">
        <f t="shared" si="216"/>
        <v>240</v>
      </c>
      <c r="AR130" s="523">
        <f t="shared" si="216"/>
        <v>30</v>
      </c>
      <c r="AS130" s="524">
        <f t="shared" si="216"/>
        <v>30</v>
      </c>
      <c r="AT130" s="522">
        <f t="shared" si="216"/>
        <v>6</v>
      </c>
      <c r="AU130" s="523">
        <f t="shared" si="216"/>
        <v>90</v>
      </c>
      <c r="AV130" s="523">
        <f t="shared" si="216"/>
        <v>26</v>
      </c>
      <c r="AW130" s="523">
        <f t="shared" si="216"/>
        <v>390</v>
      </c>
      <c r="AX130" s="523">
        <f t="shared" si="216"/>
        <v>30</v>
      </c>
      <c r="AY130" s="525">
        <f t="shared" si="216"/>
        <v>32</v>
      </c>
      <c r="AZ130" s="526">
        <f t="shared" si="216"/>
        <v>126</v>
      </c>
      <c r="BA130" s="523">
        <f t="shared" si="216"/>
        <v>1898</v>
      </c>
      <c r="BB130" s="523">
        <f t="shared" si="216"/>
        <v>129</v>
      </c>
      <c r="BC130" s="523">
        <f t="shared" si="216"/>
        <v>1940</v>
      </c>
      <c r="BD130" s="523">
        <f t="shared" si="216"/>
        <v>240</v>
      </c>
      <c r="BE130" s="525">
        <f t="shared" si="216"/>
        <v>255</v>
      </c>
      <c r="BF130" s="446"/>
      <c r="BG130" s="214"/>
    </row>
    <row r="131" spans="1:59" s="216" customFormat="1" ht="16.149999999999999" customHeight="1" thickTop="1" thickBot="1" x14ac:dyDescent="0.25">
      <c r="A131" s="695"/>
      <c r="B131" s="696"/>
      <c r="C131" s="697"/>
      <c r="D131" s="688">
        <f>SUM(E130+G130)</f>
        <v>474</v>
      </c>
      <c r="E131" s="689"/>
      <c r="F131" s="689"/>
      <c r="G131" s="689"/>
      <c r="H131" s="689"/>
      <c r="I131" s="690"/>
      <c r="J131" s="688">
        <f>SUM(K130+M130)</f>
        <v>493</v>
      </c>
      <c r="K131" s="689"/>
      <c r="L131" s="689"/>
      <c r="M131" s="689"/>
      <c r="N131" s="689"/>
      <c r="O131" s="690"/>
      <c r="P131" s="688">
        <f>SUM(Q130+S130)</f>
        <v>450</v>
      </c>
      <c r="Q131" s="689"/>
      <c r="R131" s="689"/>
      <c r="S131" s="689"/>
      <c r="T131" s="689"/>
      <c r="U131" s="689"/>
      <c r="V131" s="688">
        <f>SUM(W130+Y130)</f>
        <v>480</v>
      </c>
      <c r="W131" s="689"/>
      <c r="X131" s="689"/>
      <c r="Y131" s="689"/>
      <c r="Z131" s="689"/>
      <c r="AA131" s="690"/>
      <c r="AB131" s="688">
        <f>AC130+AE130</f>
        <v>450</v>
      </c>
      <c r="AC131" s="689"/>
      <c r="AD131" s="689"/>
      <c r="AE131" s="689"/>
      <c r="AF131" s="689"/>
      <c r="AG131" s="690"/>
      <c r="AH131" s="688">
        <f>AI130+AK130</f>
        <v>480</v>
      </c>
      <c r="AI131" s="689"/>
      <c r="AJ131" s="689"/>
      <c r="AK131" s="689"/>
      <c r="AL131" s="689"/>
      <c r="AM131" s="690"/>
      <c r="AN131" s="688">
        <f>AO130+AQ130</f>
        <v>450</v>
      </c>
      <c r="AO131" s="689"/>
      <c r="AP131" s="689"/>
      <c r="AQ131" s="689"/>
      <c r="AR131" s="689"/>
      <c r="AS131" s="690"/>
      <c r="AT131" s="688">
        <f>AU130+AW130</f>
        <v>480</v>
      </c>
      <c r="AU131" s="689"/>
      <c r="AV131" s="689"/>
      <c r="AW131" s="689"/>
      <c r="AX131" s="689"/>
      <c r="AY131" s="691"/>
      <c r="AZ131" s="639"/>
      <c r="BA131" s="640">
        <f>SUM(D131+J131+P131+V131+AB131+AH131+AN131+AT131)</f>
        <v>3757</v>
      </c>
      <c r="BB131" s="640"/>
      <c r="BC131" s="640">
        <f>SUM(BA130+BC130)</f>
        <v>3838</v>
      </c>
      <c r="BD131" s="640"/>
      <c r="BE131" s="641"/>
      <c r="BF131" s="447"/>
      <c r="BG131" s="215"/>
    </row>
    <row r="132" spans="1:59" s="413" customFormat="1" ht="16.149999999999999" customHeight="1" thickTop="1" x14ac:dyDescent="0.2">
      <c r="A132" s="679" t="s">
        <v>246</v>
      </c>
      <c r="B132" s="680"/>
      <c r="C132" s="680"/>
      <c r="D132" s="680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0"/>
      <c r="AD132" s="680"/>
      <c r="AE132" s="680"/>
      <c r="AF132" s="680"/>
      <c r="AG132" s="680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409"/>
      <c r="BA132" s="410"/>
      <c r="BB132" s="410"/>
      <c r="BC132" s="410"/>
      <c r="BD132" s="410"/>
      <c r="BE132" s="411"/>
      <c r="BF132" s="412"/>
      <c r="BG132" s="412"/>
    </row>
    <row r="133" spans="1:59" s="413" customFormat="1" ht="16.149999999999999" customHeight="1" x14ac:dyDescent="0.2">
      <c r="A133" s="218"/>
      <c r="B133" s="414"/>
      <c r="C133" s="219" t="s">
        <v>247</v>
      </c>
      <c r="D133" s="220"/>
      <c r="E133" s="221"/>
      <c r="F133" s="221"/>
      <c r="G133" s="221"/>
      <c r="H133" s="203"/>
      <c r="I133" s="222" t="str">
        <f>IF(COUNTIF(I12:I131,"A")=0,"",(COUNTIF(I12:I131,"A")))</f>
        <v/>
      </c>
      <c r="J133" s="223"/>
      <c r="K133" s="221"/>
      <c r="L133" s="221"/>
      <c r="M133" s="221"/>
      <c r="N133" s="203"/>
      <c r="O133" s="222">
        <f>IF(COUNTIF(O12:O131,"A")=0,"",(COUNTIF(O12:O131,"A")))</f>
        <v>1</v>
      </c>
      <c r="P133" s="221"/>
      <c r="Q133" s="221"/>
      <c r="R133" s="221"/>
      <c r="S133" s="221"/>
      <c r="T133" s="203"/>
      <c r="U133" s="222">
        <f>IF(COUNTIF(U12:U131,"A")=0,"",(COUNTIF(U12:U131,"A")))</f>
        <v>1</v>
      </c>
      <c r="V133" s="223"/>
      <c r="W133" s="221"/>
      <c r="X133" s="221"/>
      <c r="Y133" s="221"/>
      <c r="Z133" s="203"/>
      <c r="AA133" s="222">
        <f>IF(COUNTIF(AA12:AA131,"A")=0,"",(COUNTIF(AA12:AA131,"A")))</f>
        <v>1</v>
      </c>
      <c r="AB133" s="221"/>
      <c r="AC133" s="221"/>
      <c r="AD133" s="221"/>
      <c r="AE133" s="221"/>
      <c r="AF133" s="203"/>
      <c r="AG133" s="222" t="str">
        <f>IF(COUNTIF(AG12:AG131,"A")=0,"",(COUNTIF(AG12:AG131,"A")))</f>
        <v/>
      </c>
      <c r="AH133" s="221"/>
      <c r="AI133" s="221"/>
      <c r="AJ133" s="221"/>
      <c r="AK133" s="221"/>
      <c r="AL133" s="203"/>
      <c r="AM133" s="222" t="str">
        <f>IF(COUNTIF(AM12:AM131,"A")=0,"",(COUNTIF(AM12:AM131,"A")))</f>
        <v/>
      </c>
      <c r="AN133" s="221"/>
      <c r="AO133" s="221"/>
      <c r="AP133" s="221"/>
      <c r="AQ133" s="221"/>
      <c r="AR133" s="203"/>
      <c r="AS133" s="222" t="str">
        <f>IF(COUNTIF(AS12:AS131,"A")=0,"",(COUNTIF(AS12:AS131,"A")))</f>
        <v/>
      </c>
      <c r="AT133" s="221"/>
      <c r="AU133" s="221"/>
      <c r="AV133" s="221"/>
      <c r="AW133" s="221"/>
      <c r="AX133" s="203"/>
      <c r="AY133" s="222" t="str">
        <f>IF(COUNTIF(AY12:AY131,"A")=0,"",(COUNTIF(AY12:AY131,"A")))</f>
        <v/>
      </c>
      <c r="AZ133" s="415"/>
      <c r="BA133" s="416"/>
      <c r="BB133" s="416"/>
      <c r="BC133" s="416"/>
      <c r="BD133" s="417"/>
      <c r="BE133" s="418">
        <f t="shared" ref="BE133:BE145" si="217">IF(SUM(D133:AG133)=0,"",SUM(D133:AG133))</f>
        <v>3</v>
      </c>
    </row>
    <row r="134" spans="1:59" s="413" customFormat="1" ht="16.149999999999999" customHeight="1" x14ac:dyDescent="0.2">
      <c r="A134" s="218"/>
      <c r="B134" s="414"/>
      <c r="C134" s="219" t="s">
        <v>248</v>
      </c>
      <c r="D134" s="220"/>
      <c r="E134" s="221"/>
      <c r="F134" s="221"/>
      <c r="G134" s="221"/>
      <c r="H134" s="203"/>
      <c r="I134" s="222">
        <f>IF(COUNTIF(I12:I131,"B")=0,"",(COUNTIF(I12:I131,"B")))</f>
        <v>5</v>
      </c>
      <c r="J134" s="223"/>
      <c r="K134" s="221"/>
      <c r="L134" s="221"/>
      <c r="M134" s="221"/>
      <c r="N134" s="203"/>
      <c r="O134" s="222">
        <f>IF(COUNTIF(O12:O131,"B")=0,"",(COUNTIF(O12:O131,"B")))</f>
        <v>2</v>
      </c>
      <c r="P134" s="221"/>
      <c r="Q134" s="221"/>
      <c r="R134" s="221"/>
      <c r="S134" s="221"/>
      <c r="T134" s="203"/>
      <c r="U134" s="222">
        <f>IF(COUNTIF(U12:U131,"B")=0,"",(COUNTIF(U12:U131,"B")))</f>
        <v>2</v>
      </c>
      <c r="V134" s="223"/>
      <c r="W134" s="221"/>
      <c r="X134" s="221"/>
      <c r="Y134" s="221"/>
      <c r="Z134" s="203"/>
      <c r="AA134" s="222">
        <f>IF(COUNTIF(AA12:AA131,"B")=0,"",(COUNTIF(AA12:AA131,"B")))</f>
        <v>1</v>
      </c>
      <c r="AB134" s="221"/>
      <c r="AC134" s="221"/>
      <c r="AD134" s="221"/>
      <c r="AE134" s="221"/>
      <c r="AF134" s="203"/>
      <c r="AG134" s="222" t="str">
        <f>IF(COUNTIF(AG12:AG131,"B")=0,"",(COUNTIF(AG12:AG131,"B")))</f>
        <v/>
      </c>
      <c r="AH134" s="221"/>
      <c r="AI134" s="221"/>
      <c r="AJ134" s="221"/>
      <c r="AK134" s="221"/>
      <c r="AL134" s="203"/>
      <c r="AM134" s="222">
        <f>IF(COUNTIF(AM12:AM131,"B")=0,"",(COUNTIF(AM12:AM131,"B")))</f>
        <v>1</v>
      </c>
      <c r="AN134" s="221"/>
      <c r="AO134" s="221"/>
      <c r="AP134" s="221"/>
      <c r="AQ134" s="221"/>
      <c r="AR134" s="203"/>
      <c r="AS134" s="222">
        <f>IF(COUNTIF(AS12:AS131,"B")=0,"",(COUNTIF(AS12:AS131,"B")))</f>
        <v>5</v>
      </c>
      <c r="AT134" s="221"/>
      <c r="AU134" s="221"/>
      <c r="AV134" s="221"/>
      <c r="AW134" s="221"/>
      <c r="AX134" s="203"/>
      <c r="AY134" s="222">
        <f>IF(COUNTIF(AY12:AY131,"B")=0,"",(COUNTIF(AY12:AY131,"B")))</f>
        <v>1</v>
      </c>
      <c r="AZ134" s="415"/>
      <c r="BA134" s="416"/>
      <c r="BB134" s="416"/>
      <c r="BC134" s="416"/>
      <c r="BD134" s="417"/>
      <c r="BE134" s="418">
        <f t="shared" si="217"/>
        <v>10</v>
      </c>
    </row>
    <row r="135" spans="1:59" s="413" customFormat="1" ht="16.149999999999999" customHeight="1" x14ac:dyDescent="0.2">
      <c r="A135" s="218"/>
      <c r="B135" s="414"/>
      <c r="C135" s="219" t="s">
        <v>249</v>
      </c>
      <c r="D135" s="220"/>
      <c r="E135" s="221"/>
      <c r="F135" s="221"/>
      <c r="G135" s="221"/>
      <c r="H135" s="203"/>
      <c r="I135" s="222">
        <f>IF(COUNTIF(I12:I131,"F")=0,"",(COUNTIF(I12:I131,"F")))</f>
        <v>1</v>
      </c>
      <c r="J135" s="223"/>
      <c r="K135" s="221"/>
      <c r="L135" s="221"/>
      <c r="M135" s="221"/>
      <c r="N135" s="203"/>
      <c r="O135" s="222">
        <f>IF(COUNTIF(O12:O131,"F")=0,"",(COUNTIF(O12:O131,"F")))</f>
        <v>5</v>
      </c>
      <c r="P135" s="221"/>
      <c r="Q135" s="221"/>
      <c r="R135" s="221"/>
      <c r="S135" s="221"/>
      <c r="T135" s="203"/>
      <c r="U135" s="222">
        <f>IF(COUNTIF(U12:U131,"F")=0,"",(COUNTIF(U12:U131,"F")))</f>
        <v>2</v>
      </c>
      <c r="V135" s="223"/>
      <c r="W135" s="221"/>
      <c r="X135" s="221"/>
      <c r="Y135" s="221"/>
      <c r="Z135" s="203"/>
      <c r="AA135" s="222">
        <f>IF(COUNTIF(AA12:AA131,"F")=0,"",(COUNTIF(AA12:AA131,"F")))</f>
        <v>1</v>
      </c>
      <c r="AB135" s="221"/>
      <c r="AC135" s="221"/>
      <c r="AD135" s="221"/>
      <c r="AE135" s="221"/>
      <c r="AF135" s="203"/>
      <c r="AG135" s="222">
        <f>IF(COUNTIF(AG12:AG131,"F")=0,"",(COUNTIF(AG12:AG131,"F")))</f>
        <v>2</v>
      </c>
      <c r="AH135" s="221"/>
      <c r="AI135" s="221"/>
      <c r="AJ135" s="221"/>
      <c r="AK135" s="221"/>
      <c r="AL135" s="203"/>
      <c r="AM135" s="222">
        <f>IF(COUNTIF(AM12:AM131,"F")=0,"",(COUNTIF(AM12:AM131,"F")))</f>
        <v>2</v>
      </c>
      <c r="AN135" s="221"/>
      <c r="AO135" s="221"/>
      <c r="AP135" s="221"/>
      <c r="AQ135" s="221"/>
      <c r="AR135" s="203"/>
      <c r="AS135" s="222">
        <f>IF(COUNTIF(AS12:AS131,"F")=0,"",(COUNTIF(AS12:AS131,"F")))</f>
        <v>2</v>
      </c>
      <c r="AT135" s="221"/>
      <c r="AU135" s="221"/>
      <c r="AV135" s="221"/>
      <c r="AW135" s="221"/>
      <c r="AX135" s="203"/>
      <c r="AY135" s="222">
        <f>IF(COUNTIF(AY12:AY131,"F")=0,"",(COUNTIF(AY12:AY131,"F")))</f>
        <v>2</v>
      </c>
      <c r="AZ135" s="415"/>
      <c r="BA135" s="416"/>
      <c r="BB135" s="416"/>
      <c r="BC135" s="416"/>
      <c r="BD135" s="417"/>
      <c r="BE135" s="418">
        <f t="shared" si="217"/>
        <v>11</v>
      </c>
    </row>
    <row r="136" spans="1:59" s="413" customFormat="1" ht="16.149999999999999" customHeight="1" x14ac:dyDescent="0.2">
      <c r="A136" s="218"/>
      <c r="B136" s="414"/>
      <c r="C136" s="219" t="s">
        <v>250</v>
      </c>
      <c r="D136" s="220"/>
      <c r="E136" s="221"/>
      <c r="F136" s="221"/>
      <c r="G136" s="221"/>
      <c r="H136" s="203"/>
      <c r="I136" s="222" t="str">
        <f>IF(COUNTIF(I12:I131,"F(S)")=0,"",(COUNTIF(I12:I131,"F(S)")))</f>
        <v/>
      </c>
      <c r="J136" s="223"/>
      <c r="K136" s="221"/>
      <c r="L136" s="221"/>
      <c r="M136" s="221"/>
      <c r="N136" s="203"/>
      <c r="O136" s="222" t="str">
        <f>IF(COUNTIF(O12:O131,"F(S)")=0,"",(COUNTIF(O12:O131,"F(S)")))</f>
        <v/>
      </c>
      <c r="P136" s="221"/>
      <c r="Q136" s="221"/>
      <c r="R136" s="221"/>
      <c r="S136" s="221"/>
      <c r="T136" s="203"/>
      <c r="U136" s="222" t="str">
        <f>IF(COUNTIF(U12:U131,"F(S)")=0,"",(COUNTIF(U12:U131,"F(S)")))</f>
        <v/>
      </c>
      <c r="V136" s="223"/>
      <c r="W136" s="221"/>
      <c r="X136" s="221"/>
      <c r="Y136" s="221"/>
      <c r="Z136" s="203"/>
      <c r="AA136" s="222" t="str">
        <f>IF(COUNTIF(AA12:AA131,"F(S)")=0,"",(COUNTIF(AA12:AA131,"F(S)")))</f>
        <v/>
      </c>
      <c r="AB136" s="221"/>
      <c r="AC136" s="221"/>
      <c r="AD136" s="221"/>
      <c r="AE136" s="221"/>
      <c r="AF136" s="203"/>
      <c r="AG136" s="222" t="str">
        <f>IF(COUNTIF(AG12:AG131,"F(S)")=0,"",(COUNTIF(AG12:AG131,"F(S)")))</f>
        <v/>
      </c>
      <c r="AH136" s="221"/>
      <c r="AI136" s="221"/>
      <c r="AJ136" s="221"/>
      <c r="AK136" s="221"/>
      <c r="AL136" s="203"/>
      <c r="AM136" s="222" t="str">
        <f>IF(COUNTIF(AM12:AM131,"F(S)")=0,"",(COUNTIF(AM12:AM131,"F(S)")))</f>
        <v/>
      </c>
      <c r="AN136" s="221"/>
      <c r="AO136" s="221"/>
      <c r="AP136" s="221"/>
      <c r="AQ136" s="221"/>
      <c r="AR136" s="203"/>
      <c r="AS136" s="222" t="str">
        <f>IF(COUNTIF(AS12:AS131,"F(S)")=0,"",(COUNTIF(AS12:AS131,"F(S)")))</f>
        <v/>
      </c>
      <c r="AT136" s="221"/>
      <c r="AU136" s="221"/>
      <c r="AV136" s="221"/>
      <c r="AW136" s="221"/>
      <c r="AX136" s="203"/>
      <c r="AY136" s="222" t="str">
        <f>IF(COUNTIF(AY12:AY131,"F(S)")=0,"",(COUNTIF(AY12:AY131,"F(S)")))</f>
        <v/>
      </c>
      <c r="AZ136" s="415"/>
      <c r="BA136" s="416"/>
      <c r="BB136" s="416"/>
      <c r="BC136" s="416"/>
      <c r="BD136" s="417"/>
      <c r="BE136" s="418" t="str">
        <f>IF(SUM(D136:AG136)=0,"",SUM(D136:AG136))</f>
        <v/>
      </c>
    </row>
    <row r="137" spans="1:59" s="413" customFormat="1" ht="16.149999999999999" customHeight="1" x14ac:dyDescent="0.2">
      <c r="A137" s="218"/>
      <c r="B137" s="414"/>
      <c r="C137" s="219" t="s">
        <v>251</v>
      </c>
      <c r="D137" s="220"/>
      <c r="E137" s="221"/>
      <c r="F137" s="221"/>
      <c r="G137" s="221"/>
      <c r="H137" s="203"/>
      <c r="I137" s="222" t="str">
        <f>IF(COUNTIF(I12:I131,"F(Z)")=0,"",(COUNTIF(I12:I131,"F(Z)")))</f>
        <v/>
      </c>
      <c r="J137" s="223"/>
      <c r="K137" s="221"/>
      <c r="L137" s="221"/>
      <c r="M137" s="221"/>
      <c r="N137" s="203"/>
      <c r="O137" s="222" t="str">
        <f>IF(COUNTIF(O12:O131,"F(Z)")=0,"",(COUNTIF(O12:O131,"F(Z)")))</f>
        <v/>
      </c>
      <c r="P137" s="221"/>
      <c r="Q137" s="221"/>
      <c r="R137" s="221"/>
      <c r="S137" s="221"/>
      <c r="T137" s="203"/>
      <c r="U137" s="222">
        <f>IF(COUNTIF(U12:U131,"F(Z)")=0,"",(COUNTIF(U12:U131,"F(Z)")))</f>
        <v>1</v>
      </c>
      <c r="V137" s="223"/>
      <c r="W137" s="221"/>
      <c r="X137" s="221"/>
      <c r="Y137" s="221"/>
      <c r="Z137" s="203"/>
      <c r="AA137" s="222" t="str">
        <f>IF(COUNTIF(AA12:AA131,"F(Z)")=0,"",(COUNTIF(AA12:AA131,"F(Z)")))</f>
        <v/>
      </c>
      <c r="AB137" s="221"/>
      <c r="AC137" s="221"/>
      <c r="AD137" s="221"/>
      <c r="AE137" s="221"/>
      <c r="AF137" s="203"/>
      <c r="AG137" s="222" t="str">
        <f>IF(COUNTIF(AG12:AG131,"F(Z)")=0,"",(COUNTIF(AG12:AG131,"F(Z)")))</f>
        <v/>
      </c>
      <c r="AH137" s="221"/>
      <c r="AI137" s="221"/>
      <c r="AJ137" s="221"/>
      <c r="AK137" s="221"/>
      <c r="AL137" s="203"/>
      <c r="AM137" s="222" t="str">
        <f>IF(COUNTIF(AM12:AM131,"F(Z)")=0,"",(COUNTIF(AM12:AM131,"F(Z)")))</f>
        <v/>
      </c>
      <c r="AN137" s="221"/>
      <c r="AO137" s="221"/>
      <c r="AP137" s="221"/>
      <c r="AQ137" s="221"/>
      <c r="AR137" s="203"/>
      <c r="AS137" s="222" t="str">
        <f>IF(COUNTIF(AS12:AS131,"F(Z)")=0,"",(COUNTIF(AS12:AS131,"F(Z)")))</f>
        <v/>
      </c>
      <c r="AT137" s="221"/>
      <c r="AU137" s="221"/>
      <c r="AV137" s="221"/>
      <c r="AW137" s="221"/>
      <c r="AX137" s="203"/>
      <c r="AY137" s="222" t="str">
        <f>IF(COUNTIF(AY12:AY131,"F(Z)")=0,"",(COUNTIF(AY12:AY131,"F(Z)")))</f>
        <v/>
      </c>
      <c r="AZ137" s="415"/>
      <c r="BA137" s="416"/>
      <c r="BB137" s="416"/>
      <c r="BC137" s="416"/>
      <c r="BD137" s="417"/>
      <c r="BE137" s="418">
        <f t="shared" si="217"/>
        <v>1</v>
      </c>
    </row>
    <row r="138" spans="1:59" s="413" customFormat="1" ht="16.149999999999999" customHeight="1" x14ac:dyDescent="0.2">
      <c r="A138" s="218"/>
      <c r="B138" s="414"/>
      <c r="C138" s="219" t="s">
        <v>252</v>
      </c>
      <c r="D138" s="220"/>
      <c r="E138" s="221"/>
      <c r="F138" s="221"/>
      <c r="G138" s="221"/>
      <c r="H138" s="203"/>
      <c r="I138" s="222">
        <f>IF(COUNTIF(I11:I131,"G")=0,"",(COUNTIF(I11:I131,"G")))</f>
        <v>1</v>
      </c>
      <c r="J138" s="223"/>
      <c r="K138" s="221"/>
      <c r="L138" s="221"/>
      <c r="M138" s="221"/>
      <c r="N138" s="203"/>
      <c r="O138" s="222">
        <f>IF(COUNTIF(O11:O131,"G")=0,"",(COUNTIF(O11:O131,"G")))</f>
        <v>5</v>
      </c>
      <c r="P138" s="221"/>
      <c r="Q138" s="221"/>
      <c r="R138" s="221"/>
      <c r="S138" s="221"/>
      <c r="T138" s="203"/>
      <c r="U138" s="222">
        <f>IF(COUNTIF(U11:U131,"G")=0,"",(COUNTIF(U11:U131,"G")))</f>
        <v>3</v>
      </c>
      <c r="V138" s="223"/>
      <c r="W138" s="221"/>
      <c r="X138" s="221"/>
      <c r="Y138" s="221"/>
      <c r="Z138" s="203"/>
      <c r="AA138" s="222">
        <f>IF(COUNTIF(AA11:AA131,"G")=0,"",(COUNTIF(AA11:AA131,"G")))</f>
        <v>6</v>
      </c>
      <c r="AB138" s="221"/>
      <c r="AC138" s="221"/>
      <c r="AD138" s="221"/>
      <c r="AE138" s="221"/>
      <c r="AF138" s="203"/>
      <c r="AG138" s="222">
        <f>IF(COUNTIF(AG11:AG131,"G")=0,"",(COUNTIF(AG11:AG131,"G")))</f>
        <v>3</v>
      </c>
      <c r="AH138" s="221"/>
      <c r="AI138" s="221"/>
      <c r="AJ138" s="221"/>
      <c r="AK138" s="221"/>
      <c r="AL138" s="203"/>
      <c r="AM138" s="222">
        <f>IF(COUNTIF(AM11:AM131,"G")=0,"",(COUNTIF(AM11:AM131,"G")))</f>
        <v>3</v>
      </c>
      <c r="AN138" s="221"/>
      <c r="AO138" s="221"/>
      <c r="AP138" s="221"/>
      <c r="AQ138" s="221"/>
      <c r="AR138" s="203"/>
      <c r="AS138" s="222">
        <f>IF(COUNTIF(AS11:AS131,"G")=0,"",(COUNTIF(AS11:AS131,"G")))</f>
        <v>3</v>
      </c>
      <c r="AT138" s="221"/>
      <c r="AU138" s="221"/>
      <c r="AV138" s="221"/>
      <c r="AW138" s="221"/>
      <c r="AX138" s="203"/>
      <c r="AY138" s="222">
        <f>IF(COUNTIF(AY11:AY131,"G")=0,"",(COUNTIF(AY11:AY131,"G")))</f>
        <v>5</v>
      </c>
      <c r="AZ138" s="415"/>
      <c r="BA138" s="416"/>
      <c r="BB138" s="416"/>
      <c r="BC138" s="416"/>
      <c r="BD138" s="417"/>
      <c r="BE138" s="418">
        <f t="shared" si="217"/>
        <v>18</v>
      </c>
    </row>
    <row r="139" spans="1:59" s="413" customFormat="1" ht="16.149999999999999" customHeight="1" x14ac:dyDescent="0.2">
      <c r="A139" s="218"/>
      <c r="B139" s="414"/>
      <c r="C139" s="219" t="s">
        <v>253</v>
      </c>
      <c r="D139" s="220"/>
      <c r="E139" s="221"/>
      <c r="F139" s="221"/>
      <c r="G139" s="221"/>
      <c r="H139" s="203"/>
      <c r="I139" s="222" t="str">
        <f>IF(COUNTIF(I12:I131,"G(Z)")=0,"",COUNTIF(I12:I131,"G(Z)"))</f>
        <v/>
      </c>
      <c r="J139" s="223"/>
      <c r="K139" s="221"/>
      <c r="L139" s="221"/>
      <c r="M139" s="221"/>
      <c r="N139" s="203"/>
      <c r="O139" s="222" t="str">
        <f>IF(COUNTIF(O12:O131,"G(Z)")=0,"",COUNTIF(O12:O131,"G(Z)"))</f>
        <v/>
      </c>
      <c r="P139" s="221"/>
      <c r="Q139" s="221"/>
      <c r="R139" s="221"/>
      <c r="S139" s="221"/>
      <c r="T139" s="203"/>
      <c r="U139" s="222" t="str">
        <f>IF(COUNTIF(U12:U131,"G(Z)")=0,"",COUNTIF(U12:U131,"G(Z)"))</f>
        <v/>
      </c>
      <c r="V139" s="223"/>
      <c r="W139" s="221"/>
      <c r="X139" s="221"/>
      <c r="Y139" s="221"/>
      <c r="Z139" s="203"/>
      <c r="AA139" s="222" t="str">
        <f>IF(COUNTIF(AA12:AA131,"G(Z)")=0,"",COUNTIF(AA12:AA131,"G(Z)"))</f>
        <v/>
      </c>
      <c r="AB139" s="221"/>
      <c r="AC139" s="221"/>
      <c r="AD139" s="221"/>
      <c r="AE139" s="221"/>
      <c r="AF139" s="203"/>
      <c r="AG139" s="222" t="str">
        <f>IF(COUNTIF(AG12:AG131,"G(Z)")=0,"",COUNTIF(AG12:AG131,"G(Z)"))</f>
        <v/>
      </c>
      <c r="AH139" s="221"/>
      <c r="AI139" s="221"/>
      <c r="AJ139" s="221"/>
      <c r="AK139" s="221"/>
      <c r="AL139" s="203"/>
      <c r="AM139" s="222" t="str">
        <f>IF(COUNTIF(AM12:AM131,"G(Z)")=0,"",COUNTIF(AM12:AM131,"G(Z)"))</f>
        <v/>
      </c>
      <c r="AN139" s="221"/>
      <c r="AO139" s="221"/>
      <c r="AP139" s="221"/>
      <c r="AQ139" s="221"/>
      <c r="AR139" s="203"/>
      <c r="AS139" s="222" t="str">
        <f>IF(COUNTIF(AS12:AS131,"G(Z)")=0,"",COUNTIF(AS12:AS131,"G(Z)"))</f>
        <v/>
      </c>
      <c r="AT139" s="221"/>
      <c r="AU139" s="221"/>
      <c r="AV139" s="221"/>
      <c r="AW139" s="221"/>
      <c r="AX139" s="203"/>
      <c r="AY139" s="222" t="str">
        <f>IF(COUNTIF(AY12:AY131,"G(Z)")=0,"",COUNTIF(AY12:AY131,"G(Z)"))</f>
        <v/>
      </c>
      <c r="AZ139" s="415"/>
      <c r="BA139" s="416"/>
      <c r="BB139" s="416"/>
      <c r="BC139" s="416"/>
      <c r="BD139" s="417"/>
      <c r="BE139" s="418" t="str">
        <f t="shared" si="217"/>
        <v/>
      </c>
    </row>
    <row r="140" spans="1:59" s="413" customFormat="1" ht="16.149999999999999" customHeight="1" x14ac:dyDescent="0.2">
      <c r="A140" s="218"/>
      <c r="B140" s="414"/>
      <c r="C140" s="219" t="s">
        <v>254</v>
      </c>
      <c r="D140" s="220"/>
      <c r="E140" s="221"/>
      <c r="F140" s="221"/>
      <c r="G140" s="221"/>
      <c r="H140" s="203"/>
      <c r="I140" s="222">
        <f>IF(COUNTIF(I17:I131,"K")=0,"",(COUNTIF(I17:I131,"K")))</f>
        <v>3</v>
      </c>
      <c r="J140" s="223"/>
      <c r="K140" s="221"/>
      <c r="L140" s="221"/>
      <c r="M140" s="221"/>
      <c r="N140" s="203"/>
      <c r="O140" s="222">
        <f>IF(COUNTIF(O17:O131,"K")=0,"",(COUNTIF(O17:O131,"K")))</f>
        <v>5</v>
      </c>
      <c r="P140" s="221"/>
      <c r="Q140" s="221"/>
      <c r="R140" s="221"/>
      <c r="S140" s="221"/>
      <c r="T140" s="203"/>
      <c r="U140" s="222">
        <f>IF(COUNTIF(U17:U131,"K")=0,"",(COUNTIF(U17:U131,"K")))</f>
        <v>5</v>
      </c>
      <c r="V140" s="223"/>
      <c r="W140" s="221"/>
      <c r="X140" s="221"/>
      <c r="Y140" s="221"/>
      <c r="Z140" s="203"/>
      <c r="AA140" s="222">
        <f>IF(COUNTIF(AA17:AA131,"K")=0,"",(COUNTIF(AA17:AA131,"K")))</f>
        <v>1</v>
      </c>
      <c r="AB140" s="221"/>
      <c r="AC140" s="221"/>
      <c r="AD140" s="221"/>
      <c r="AE140" s="221"/>
      <c r="AF140" s="203"/>
      <c r="AG140" s="222">
        <f>IF(COUNTIF(AG17:AG131,"K")=0,"",(COUNTIF(AG17:AG131,"K")))</f>
        <v>2</v>
      </c>
      <c r="AH140" s="221"/>
      <c r="AI140" s="221"/>
      <c r="AJ140" s="221"/>
      <c r="AK140" s="221"/>
      <c r="AL140" s="203"/>
      <c r="AM140" s="222">
        <f>IF(COUNTIF(AM17:AM131,"K")=0,"",(COUNTIF(AM17:AM131,"K")))</f>
        <v>3</v>
      </c>
      <c r="AN140" s="221"/>
      <c r="AO140" s="221"/>
      <c r="AP140" s="221"/>
      <c r="AQ140" s="221"/>
      <c r="AR140" s="203"/>
      <c r="AS140" s="222">
        <f>IF(COUNTIF(AS17:AS131,"K")=0,"",(COUNTIF(AS17:AS131,"K")))</f>
        <v>1</v>
      </c>
      <c r="AT140" s="221"/>
      <c r="AU140" s="221"/>
      <c r="AV140" s="221"/>
      <c r="AW140" s="221"/>
      <c r="AX140" s="203"/>
      <c r="AY140" s="222" t="str">
        <f>IF(COUNTIF(AY17:AY131,"K")=0,"",(COUNTIF(AY22:AY131,"K")))</f>
        <v/>
      </c>
      <c r="AZ140" s="415"/>
      <c r="BA140" s="416"/>
      <c r="BB140" s="416"/>
      <c r="BC140" s="416"/>
      <c r="BD140" s="417"/>
      <c r="BE140" s="418">
        <f t="shared" si="217"/>
        <v>16</v>
      </c>
    </row>
    <row r="141" spans="1:59" s="413" customFormat="1" ht="16.149999999999999" customHeight="1" x14ac:dyDescent="0.2">
      <c r="A141" s="218"/>
      <c r="B141" s="414"/>
      <c r="C141" s="219" t="s">
        <v>255</v>
      </c>
      <c r="D141" s="220"/>
      <c r="E141" s="221"/>
      <c r="F141" s="221"/>
      <c r="G141" s="221"/>
      <c r="H141" s="203"/>
      <c r="I141" s="222" t="str">
        <f>IF(COUNTIF(I12:I131,"K(Z)")=0,"",(COUNTIF(I12:I131,"K(Z)")))</f>
        <v/>
      </c>
      <c r="J141" s="223"/>
      <c r="K141" s="221"/>
      <c r="L141" s="221"/>
      <c r="M141" s="221"/>
      <c r="N141" s="203"/>
      <c r="O141" s="222" t="str">
        <f>IF(COUNTIF(O12:O131,"K(Z)")=0,"",(COUNTIF(O12:O131,"K(Z)")))</f>
        <v/>
      </c>
      <c r="P141" s="221"/>
      <c r="Q141" s="221"/>
      <c r="R141" s="221"/>
      <c r="S141" s="221"/>
      <c r="T141" s="203"/>
      <c r="U141" s="222" t="str">
        <f>IF(COUNTIF(U12:U131,"K(Z)")=0,"",(COUNTIF(U12:U131,"K(Z)")))</f>
        <v/>
      </c>
      <c r="V141" s="223"/>
      <c r="W141" s="221"/>
      <c r="X141" s="221"/>
      <c r="Y141" s="221"/>
      <c r="Z141" s="203"/>
      <c r="AA141" s="222">
        <f>IF(COUNTIF(AA12:AA131,"K(Z)")=0,"",(COUNTIF(AA12:AA131,"K(Z)")))</f>
        <v>3</v>
      </c>
      <c r="AB141" s="221"/>
      <c r="AC141" s="221"/>
      <c r="AD141" s="221"/>
      <c r="AE141" s="221"/>
      <c r="AF141" s="203"/>
      <c r="AG141" s="222">
        <f>IF(COUNTIF(AG12:AG131,"K(Z)")=0,"",(COUNTIF(AG12:AG131,"K(Z)")))</f>
        <v>1</v>
      </c>
      <c r="AH141" s="221"/>
      <c r="AI141" s="221"/>
      <c r="AJ141" s="221"/>
      <c r="AK141" s="221"/>
      <c r="AL141" s="203"/>
      <c r="AM141" s="222" t="str">
        <f>IF(COUNTIF(AM12:AM131,"K(Z)")=0,"",(COUNTIF(AM12:AM131,"K(Z)")))</f>
        <v/>
      </c>
      <c r="AN141" s="221"/>
      <c r="AO141" s="221"/>
      <c r="AP141" s="221"/>
      <c r="AQ141" s="221"/>
      <c r="AR141" s="203"/>
      <c r="AS141" s="222" t="str">
        <f>IF(COUNTIF(AS12:AS131,"K(Z)")=0,"",(COUNTIF(AS12:AS131,"K(Z)")))</f>
        <v/>
      </c>
      <c r="AT141" s="221"/>
      <c r="AU141" s="221"/>
      <c r="AV141" s="221"/>
      <c r="AW141" s="221"/>
      <c r="AX141" s="203"/>
      <c r="AY141" s="222">
        <f>IF(COUNTIF(AY12:AY131,"K(Z)")=0,"",(COUNTIF(AY12:AY131,"K(Z)")))</f>
        <v>1</v>
      </c>
      <c r="AZ141" s="415"/>
      <c r="BA141" s="416"/>
      <c r="BB141" s="416"/>
      <c r="BC141" s="416"/>
      <c r="BD141" s="417"/>
      <c r="BE141" s="418">
        <f t="shared" si="217"/>
        <v>4</v>
      </c>
    </row>
    <row r="142" spans="1:59" s="413" customFormat="1" ht="16.149999999999999" customHeight="1" x14ac:dyDescent="0.2">
      <c r="A142" s="218"/>
      <c r="B142" s="414"/>
      <c r="C142" s="219" t="s">
        <v>256</v>
      </c>
      <c r="D142" s="220"/>
      <c r="E142" s="221"/>
      <c r="F142" s="221"/>
      <c r="G142" s="221"/>
      <c r="H142" s="203"/>
      <c r="I142" s="222" t="str">
        <f>IF(COUNTIF(I12:I131,"AV")=0,"",COUNTIF(I12:I131,"AV"))</f>
        <v/>
      </c>
      <c r="J142" s="223"/>
      <c r="K142" s="221"/>
      <c r="L142" s="221"/>
      <c r="M142" s="221"/>
      <c r="N142" s="203"/>
      <c r="O142" s="222" t="str">
        <f>IF(COUNTIF(O12:O131,"AV")=0,"",COUNTIF(O12:O131,"AV"))</f>
        <v/>
      </c>
      <c r="P142" s="221"/>
      <c r="Q142" s="221"/>
      <c r="R142" s="221"/>
      <c r="S142" s="221"/>
      <c r="T142" s="203"/>
      <c r="U142" s="222" t="str">
        <f>IF(COUNTIF(U12:U131,"AV")=0,"",COUNTIF(U12:U131,"AV"))</f>
        <v/>
      </c>
      <c r="V142" s="223"/>
      <c r="W142" s="221"/>
      <c r="X142" s="221"/>
      <c r="Y142" s="221"/>
      <c r="Z142" s="203"/>
      <c r="AA142" s="222" t="str">
        <f>IF(COUNTIF(AA12:AA131,"AV")=0,"",COUNTIF(AA12:AA131,"AV"))</f>
        <v/>
      </c>
      <c r="AB142" s="221"/>
      <c r="AC142" s="221"/>
      <c r="AD142" s="221"/>
      <c r="AE142" s="221"/>
      <c r="AF142" s="203"/>
      <c r="AG142" s="222" t="str">
        <f>IF(COUNTIF(AG12:AG131,"AV")=0,"",COUNTIF(AG12:AG131,"AV"))</f>
        <v/>
      </c>
      <c r="AH142" s="221"/>
      <c r="AI142" s="221"/>
      <c r="AJ142" s="221"/>
      <c r="AK142" s="221"/>
      <c r="AL142" s="203"/>
      <c r="AM142" s="222" t="str">
        <f>IF(COUNTIF(AM12:AM131,"AV")=0,"",COUNTIF(AM12:AM131,"AV"))</f>
        <v/>
      </c>
      <c r="AN142" s="221"/>
      <c r="AO142" s="221"/>
      <c r="AP142" s="221"/>
      <c r="AQ142" s="221"/>
      <c r="AR142" s="203"/>
      <c r="AS142" s="222" t="str">
        <f>IF(COUNTIF(AS12:AS131,"AV")=0,"",COUNTIF(AS12:AS131,"AV"))</f>
        <v/>
      </c>
      <c r="AT142" s="221"/>
      <c r="AU142" s="221"/>
      <c r="AV142" s="221"/>
      <c r="AW142" s="221"/>
      <c r="AX142" s="203"/>
      <c r="AY142" s="222" t="str">
        <f>IF(COUNTIF(AY12:AY131,"AV")=0,"",COUNTIF(AY12:AY131,"AV"))</f>
        <v/>
      </c>
      <c r="AZ142" s="415"/>
      <c r="BA142" s="416"/>
      <c r="BB142" s="416"/>
      <c r="BC142" s="416"/>
      <c r="BD142" s="417"/>
      <c r="BE142" s="418" t="str">
        <f t="shared" si="217"/>
        <v/>
      </c>
    </row>
    <row r="143" spans="1:59" s="413" customFormat="1" ht="16.149999999999999" customHeight="1" x14ac:dyDescent="0.2">
      <c r="A143" s="218"/>
      <c r="B143" s="414"/>
      <c r="C143" s="219" t="s">
        <v>257</v>
      </c>
      <c r="D143" s="220"/>
      <c r="E143" s="221"/>
      <c r="F143" s="221"/>
      <c r="G143" s="221"/>
      <c r="H143" s="203"/>
      <c r="I143" s="222" t="str">
        <f>IF(COUNTIF(I12:I131,"KO")=0,"",COUNTIF(I12:I131,"KO"))</f>
        <v/>
      </c>
      <c r="J143" s="223"/>
      <c r="K143" s="221"/>
      <c r="L143" s="221"/>
      <c r="M143" s="221"/>
      <c r="N143" s="203"/>
      <c r="O143" s="222" t="str">
        <f>IF(COUNTIF(O12:O131,"KO")=0,"",COUNTIF(O12:O131,"KO"))</f>
        <v/>
      </c>
      <c r="P143" s="221"/>
      <c r="Q143" s="221"/>
      <c r="R143" s="221"/>
      <c r="S143" s="221"/>
      <c r="T143" s="203"/>
      <c r="U143" s="222" t="str">
        <f>IF(COUNTIF(U12:U131,"KO")=0,"",COUNTIF(U12:U131,"KO"))</f>
        <v/>
      </c>
      <c r="V143" s="223"/>
      <c r="W143" s="221"/>
      <c r="X143" s="221"/>
      <c r="Y143" s="221"/>
      <c r="Z143" s="203"/>
      <c r="AA143" s="222" t="str">
        <f>IF(COUNTIF(AA12:AA131,"KO")=0,"",COUNTIF(AA12:AA131,"KO"))</f>
        <v/>
      </c>
      <c r="AB143" s="221"/>
      <c r="AC143" s="221"/>
      <c r="AD143" s="221"/>
      <c r="AE143" s="221"/>
      <c r="AF143" s="203"/>
      <c r="AG143" s="222" t="str">
        <f>IF(COUNTIF(AG12:AG131,"KO")=0,"",COUNTIF(AG12:AG131,"KO"))</f>
        <v/>
      </c>
      <c r="AH143" s="221"/>
      <c r="AI143" s="221"/>
      <c r="AJ143" s="221"/>
      <c r="AK143" s="221"/>
      <c r="AL143" s="203"/>
      <c r="AM143" s="222" t="str">
        <f>IF(COUNTIF(AM12:AM131,"KO")=0,"",COUNTIF(AM12:AM131,"KO"))</f>
        <v/>
      </c>
      <c r="AN143" s="221"/>
      <c r="AO143" s="221"/>
      <c r="AP143" s="221"/>
      <c r="AQ143" s="221"/>
      <c r="AR143" s="203"/>
      <c r="AS143" s="222" t="str">
        <f>IF(COUNTIF(AS12:AS131,"KO")=0,"",COUNTIF(AS12:AS131,"KO"))</f>
        <v/>
      </c>
      <c r="AT143" s="221"/>
      <c r="AU143" s="221"/>
      <c r="AV143" s="221"/>
      <c r="AW143" s="221"/>
      <c r="AX143" s="203"/>
      <c r="AY143" s="222" t="str">
        <f>IF(COUNTIF(AY12:AY131,"KO")=0,"",COUNTIF(AY12:AY131,"KO"))</f>
        <v/>
      </c>
      <c r="AZ143" s="415"/>
      <c r="BA143" s="416"/>
      <c r="BB143" s="416"/>
      <c r="BC143" s="416"/>
      <c r="BD143" s="417"/>
      <c r="BE143" s="418" t="str">
        <f t="shared" si="217"/>
        <v/>
      </c>
    </row>
    <row r="144" spans="1:59" s="413" customFormat="1" ht="16.149999999999999" customHeight="1" x14ac:dyDescent="0.2">
      <c r="A144" s="218"/>
      <c r="B144" s="419"/>
      <c r="C144" s="219" t="s">
        <v>258</v>
      </c>
      <c r="D144" s="420"/>
      <c r="E144" s="421"/>
      <c r="F144" s="421"/>
      <c r="G144" s="421"/>
      <c r="H144" s="422"/>
      <c r="I144" s="222" t="str">
        <f>IF(COUNTIF(I12:I131,"S")=0,"",COUNTIF(I12:I131,"S"))</f>
        <v/>
      </c>
      <c r="J144" s="423"/>
      <c r="K144" s="421"/>
      <c r="L144" s="421"/>
      <c r="M144" s="421"/>
      <c r="N144" s="422"/>
      <c r="O144" s="222" t="str">
        <f>IF(COUNTIF(O12:O131,"S")=0,"",COUNTIF(O12:O131,"S"))</f>
        <v/>
      </c>
      <c r="P144" s="421"/>
      <c r="Q144" s="421"/>
      <c r="R144" s="421"/>
      <c r="S144" s="421"/>
      <c r="T144" s="422"/>
      <c r="U144" s="222" t="str">
        <f>IF(COUNTIF(U12:U131,"S")=0,"",COUNTIF(U12:U131,"S"))</f>
        <v/>
      </c>
      <c r="V144" s="423"/>
      <c r="W144" s="421"/>
      <c r="X144" s="421"/>
      <c r="Y144" s="421"/>
      <c r="Z144" s="422"/>
      <c r="AA144" s="222" t="str">
        <f>IF(COUNTIF(AA12:AA131,"S")=0,"",COUNTIF(AA12:AA131,"S"))</f>
        <v/>
      </c>
      <c r="AB144" s="421"/>
      <c r="AC144" s="421"/>
      <c r="AD144" s="421"/>
      <c r="AE144" s="421"/>
      <c r="AF144" s="422"/>
      <c r="AG144" s="222" t="str">
        <f>IF(COUNTIF(AG12:AG131,"S")=0,"",COUNTIF(AG12:AG131,"S"))</f>
        <v/>
      </c>
      <c r="AH144" s="421"/>
      <c r="AI144" s="421"/>
      <c r="AJ144" s="421"/>
      <c r="AK144" s="421"/>
      <c r="AL144" s="422"/>
      <c r="AM144" s="222" t="str">
        <f>IF(COUNTIF(AM12:AM131,"S")=0,"",COUNTIF(AM12:AM131,"S"))</f>
        <v/>
      </c>
      <c r="AN144" s="421"/>
      <c r="AO144" s="421"/>
      <c r="AP144" s="421"/>
      <c r="AQ144" s="421"/>
      <c r="AR144" s="422"/>
      <c r="AS144" s="222" t="str">
        <f>IF(COUNTIF(AS12:AS131,"S")=0,"",COUNTIF(AS12:AS131,"S"))</f>
        <v/>
      </c>
      <c r="AT144" s="421"/>
      <c r="AU144" s="421"/>
      <c r="AV144" s="421"/>
      <c r="AW144" s="421"/>
      <c r="AX144" s="422"/>
      <c r="AY144" s="222" t="str">
        <f>IF(COUNTIF(AY12:AY131,"S")=0,"",COUNTIF(AY12:AY131,"S"))</f>
        <v/>
      </c>
      <c r="AZ144" s="415"/>
      <c r="BA144" s="416"/>
      <c r="BB144" s="416"/>
      <c r="BC144" s="416"/>
      <c r="BD144" s="417"/>
      <c r="BE144" s="418" t="str">
        <f t="shared" si="217"/>
        <v/>
      </c>
    </row>
    <row r="145" spans="1:57" s="413" customFormat="1" ht="16.149999999999999" customHeight="1" x14ac:dyDescent="0.2">
      <c r="A145" s="218"/>
      <c r="B145" s="419"/>
      <c r="C145" s="219" t="s">
        <v>259</v>
      </c>
      <c r="D145" s="420"/>
      <c r="E145" s="421"/>
      <c r="F145" s="421"/>
      <c r="G145" s="421"/>
      <c r="H145" s="422"/>
      <c r="I145" s="222" t="str">
        <f>IF(COUNTIF(I12:I131,"Z")=0,"",COUNTIF(I12:I131,"Z"))</f>
        <v/>
      </c>
      <c r="J145" s="423"/>
      <c r="K145" s="421"/>
      <c r="L145" s="421"/>
      <c r="M145" s="421"/>
      <c r="N145" s="422"/>
      <c r="O145" s="222" t="str">
        <f>IF(COUNTIF(O12:O131,"Z")=0,"",COUNTIF(O12:O131,"Z"))</f>
        <v/>
      </c>
      <c r="P145" s="421"/>
      <c r="Q145" s="421"/>
      <c r="R145" s="421"/>
      <c r="S145" s="421"/>
      <c r="T145" s="422"/>
      <c r="U145" s="222" t="str">
        <f>IF(COUNTIF(U12:U131,"Z")=0,"",COUNTIF(U12:U131,"Z"))</f>
        <v/>
      </c>
      <c r="V145" s="423"/>
      <c r="W145" s="421"/>
      <c r="X145" s="421"/>
      <c r="Y145" s="421"/>
      <c r="Z145" s="422"/>
      <c r="AA145" s="222" t="str">
        <f>IF(COUNTIF(AA12:AA131,"Z")=0,"",COUNTIF(AA12:AA131,"Z"))</f>
        <v/>
      </c>
      <c r="AB145" s="421"/>
      <c r="AC145" s="421"/>
      <c r="AD145" s="421"/>
      <c r="AE145" s="421"/>
      <c r="AF145" s="422"/>
      <c r="AG145" s="222" t="str">
        <f>IF(COUNTIF(AG12:AG131,"Z")=0,"",COUNTIF(AG12:AG131,"Z"))</f>
        <v/>
      </c>
      <c r="AH145" s="423"/>
      <c r="AI145" s="421"/>
      <c r="AJ145" s="421"/>
      <c r="AK145" s="421"/>
      <c r="AL145" s="422"/>
      <c r="AM145" s="222" t="str">
        <f>IF(COUNTIF(AM12:AM131,"Z")=0,"",COUNTIF(AM12:AM131,"Z"))</f>
        <v/>
      </c>
      <c r="AN145" s="421"/>
      <c r="AO145" s="421"/>
      <c r="AP145" s="421"/>
      <c r="AQ145" s="421"/>
      <c r="AR145" s="422"/>
      <c r="AS145" s="222" t="str">
        <f>IF(COUNTIF(AS12:AS131,"Z")=0,"",COUNTIF(AS12:AS131,"Z"))</f>
        <v/>
      </c>
      <c r="AT145" s="421"/>
      <c r="AU145" s="421"/>
      <c r="AV145" s="421"/>
      <c r="AW145" s="421"/>
      <c r="AX145" s="422"/>
      <c r="AY145" s="222">
        <f>IF(COUNTIF(AY12:AY131,"Z")=0,"",COUNTIF(AY12:AY131,"Z"))</f>
        <v>2</v>
      </c>
      <c r="AZ145" s="415"/>
      <c r="BA145" s="416"/>
      <c r="BB145" s="416"/>
      <c r="BC145" s="416"/>
      <c r="BD145" s="417"/>
      <c r="BE145" s="418" t="str">
        <f t="shared" si="217"/>
        <v/>
      </c>
    </row>
    <row r="146" spans="1:57" s="413" customFormat="1" ht="16.149999999999999" customHeight="1" thickBot="1" x14ac:dyDescent="0.25">
      <c r="A146" s="218"/>
      <c r="B146" s="419"/>
      <c r="C146" s="655" t="s">
        <v>260</v>
      </c>
      <c r="D146" s="420"/>
      <c r="E146" s="421"/>
      <c r="F146" s="421"/>
      <c r="G146" s="421"/>
      <c r="H146" s="422"/>
      <c r="I146" s="224">
        <f>IF(SUM(I133:I145)=0,"",SUM(I133:I145))</f>
        <v>10</v>
      </c>
      <c r="J146" s="225"/>
      <c r="K146" s="225"/>
      <c r="L146" s="225"/>
      <c r="M146" s="225"/>
      <c r="N146" s="226"/>
      <c r="O146" s="224">
        <f>IF(SUM(O133:O145)=0,"",SUM(O133:O145))</f>
        <v>18</v>
      </c>
      <c r="P146" s="225"/>
      <c r="Q146" s="225"/>
      <c r="R146" s="225"/>
      <c r="S146" s="225"/>
      <c r="T146" s="226"/>
      <c r="U146" s="224">
        <f>IF(SUM(U133:U145)=0,"",SUM(U133:U145))</f>
        <v>14</v>
      </c>
      <c r="V146" s="225"/>
      <c r="W146" s="225"/>
      <c r="X146" s="225"/>
      <c r="Y146" s="225"/>
      <c r="Z146" s="226"/>
      <c r="AA146" s="224">
        <f>IF(SUM(AA133:AA145)=0,"",SUM(AA133:AA145))</f>
        <v>13</v>
      </c>
      <c r="AB146" s="225"/>
      <c r="AC146" s="225"/>
      <c r="AD146" s="225"/>
      <c r="AE146" s="225"/>
      <c r="AF146" s="226"/>
      <c r="AG146" s="224">
        <f>IF(SUM(AG133:AG145)=0,"",SUM(AG133:AG145))</f>
        <v>8</v>
      </c>
      <c r="AH146" s="227"/>
      <c r="AI146" s="228"/>
      <c r="AJ146" s="228"/>
      <c r="AK146" s="228"/>
      <c r="AL146" s="229"/>
      <c r="AM146" s="230">
        <f>IF(SUM(AM133:AM145)=0,"",SUM(AM133:AM145))</f>
        <v>9</v>
      </c>
      <c r="AN146" s="228"/>
      <c r="AO146" s="228"/>
      <c r="AP146" s="228"/>
      <c r="AQ146" s="228"/>
      <c r="AR146" s="229"/>
      <c r="AS146" s="230">
        <f>IF(SUM(AS133:AS145)=0,"",SUM(AS133:AS145))</f>
        <v>11</v>
      </c>
      <c r="AT146" s="228"/>
      <c r="AU146" s="228"/>
      <c r="AV146" s="228"/>
      <c r="AW146" s="228"/>
      <c r="AX146" s="229"/>
      <c r="AY146" s="230">
        <f>IF(SUM(AY133:AY145)=0,"",SUM(AY133:AY145))</f>
        <v>11</v>
      </c>
      <c r="AZ146" s="231"/>
      <c r="BA146" s="232"/>
      <c r="BB146" s="232"/>
      <c r="BC146" s="232"/>
      <c r="BD146" s="233"/>
      <c r="BE146" s="234">
        <f>IF(SUM(D146:AG146)=0,"",SUM(D146:AY146))</f>
        <v>94</v>
      </c>
    </row>
    <row r="147" spans="1:57" s="591" customFormat="1" ht="16.149999999999999" customHeight="1" x14ac:dyDescent="0.2">
      <c r="A147" s="681" t="s">
        <v>261</v>
      </c>
      <c r="B147" s="682"/>
      <c r="C147" s="682"/>
      <c r="D147" s="682"/>
      <c r="E147" s="682"/>
      <c r="F147" s="682"/>
      <c r="G147" s="682"/>
      <c r="H147" s="682"/>
      <c r="I147" s="682"/>
      <c r="J147" s="682"/>
      <c r="K147" s="682"/>
      <c r="L147" s="682"/>
      <c r="M147" s="682"/>
      <c r="N147" s="682"/>
      <c r="O147" s="682"/>
      <c r="P147" s="682"/>
      <c r="Q147" s="682"/>
      <c r="R147" s="682"/>
      <c r="S147" s="682"/>
      <c r="T147" s="682"/>
      <c r="U147" s="682"/>
      <c r="V147" s="682"/>
      <c r="W147" s="682"/>
      <c r="X147" s="682"/>
      <c r="Y147" s="682"/>
      <c r="Z147" s="682"/>
      <c r="AA147" s="682"/>
      <c r="AB147" s="682"/>
      <c r="AC147" s="682"/>
      <c r="AD147" s="682"/>
      <c r="AE147" s="682"/>
      <c r="AF147" s="682"/>
      <c r="AG147" s="683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789"/>
      <c r="BA147" s="789"/>
      <c r="BB147" s="789"/>
      <c r="BC147" s="789"/>
      <c r="BD147" s="789"/>
      <c r="BE147" s="789"/>
    </row>
    <row r="148" spans="1:57" s="591" customFormat="1" ht="16.149999999999999" customHeight="1" x14ac:dyDescent="0.2">
      <c r="A148" s="673" t="s">
        <v>274</v>
      </c>
      <c r="B148" s="674"/>
      <c r="C148" s="674"/>
      <c r="D148" s="674"/>
      <c r="E148" s="674"/>
      <c r="F148" s="674"/>
      <c r="G148" s="674"/>
      <c r="H148" s="674"/>
      <c r="I148" s="674"/>
      <c r="J148" s="674"/>
      <c r="K148" s="674"/>
      <c r="L148" s="674"/>
      <c r="M148" s="674"/>
      <c r="N148" s="674"/>
      <c r="O148" s="674"/>
      <c r="P148" s="674"/>
      <c r="Q148" s="674"/>
      <c r="R148" s="674"/>
      <c r="S148" s="674"/>
      <c r="T148" s="674"/>
      <c r="U148" s="674"/>
      <c r="V148" s="674"/>
      <c r="W148" s="674"/>
      <c r="X148" s="674"/>
      <c r="Y148" s="674"/>
      <c r="Z148" s="674"/>
      <c r="AA148" s="674"/>
      <c r="AB148" s="674"/>
      <c r="AC148" s="674"/>
      <c r="AD148" s="674"/>
      <c r="AE148" s="674"/>
      <c r="AF148" s="674"/>
      <c r="AG148" s="675"/>
      <c r="AH148" s="236"/>
      <c r="AI148" s="236"/>
      <c r="AJ148" s="236"/>
      <c r="AK148" s="236"/>
      <c r="AL148" s="236"/>
      <c r="AM148" s="236"/>
      <c r="AN148" s="236"/>
      <c r="AO148" s="236"/>
      <c r="AP148" s="236"/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789"/>
      <c r="BA148" s="789"/>
      <c r="BB148" s="789"/>
      <c r="BC148" s="789"/>
      <c r="BD148" s="789"/>
      <c r="BE148" s="789"/>
    </row>
    <row r="149" spans="1:57" s="591" customFormat="1" ht="16.149999999999999" customHeight="1" x14ac:dyDescent="0.2">
      <c r="A149" s="673" t="s">
        <v>262</v>
      </c>
      <c r="B149" s="674"/>
      <c r="C149" s="674"/>
      <c r="D149" s="674"/>
      <c r="E149" s="674"/>
      <c r="F149" s="674"/>
      <c r="G149" s="674"/>
      <c r="H149" s="674"/>
      <c r="I149" s="674"/>
      <c r="J149" s="674"/>
      <c r="K149" s="674"/>
      <c r="L149" s="674"/>
      <c r="M149" s="674"/>
      <c r="N149" s="674"/>
      <c r="O149" s="674"/>
      <c r="P149" s="674"/>
      <c r="Q149" s="674"/>
      <c r="R149" s="674"/>
      <c r="S149" s="674"/>
      <c r="T149" s="674"/>
      <c r="U149" s="674"/>
      <c r="V149" s="674"/>
      <c r="W149" s="674"/>
      <c r="X149" s="674"/>
      <c r="Y149" s="674"/>
      <c r="Z149" s="674"/>
      <c r="AA149" s="674"/>
      <c r="AB149" s="674"/>
      <c r="AC149" s="674"/>
      <c r="AD149" s="674"/>
      <c r="AE149" s="674"/>
      <c r="AF149" s="674"/>
      <c r="AG149" s="675"/>
      <c r="AH149" s="236"/>
      <c r="AI149" s="236"/>
      <c r="AJ149" s="236"/>
      <c r="AK149" s="236"/>
      <c r="AL149" s="236"/>
      <c r="AM149" s="236"/>
      <c r="AN149" s="236"/>
      <c r="AO149" s="236"/>
      <c r="AP149" s="236"/>
      <c r="AQ149" s="236"/>
      <c r="AR149" s="236"/>
      <c r="AS149" s="236"/>
      <c r="AT149" s="236"/>
      <c r="AU149" s="236"/>
      <c r="AV149" s="236"/>
      <c r="AW149" s="236"/>
      <c r="AX149" s="236"/>
      <c r="AY149" s="236"/>
    </row>
    <row r="150" spans="1:57" s="591" customFormat="1" ht="16.149999999999999" customHeight="1" thickBot="1" x14ac:dyDescent="0.25">
      <c r="A150" s="676" t="s">
        <v>263</v>
      </c>
      <c r="B150" s="677"/>
      <c r="C150" s="677"/>
      <c r="D150" s="677"/>
      <c r="E150" s="677"/>
      <c r="F150" s="677"/>
      <c r="G150" s="677"/>
      <c r="H150" s="677"/>
      <c r="I150" s="677"/>
      <c r="J150" s="677"/>
      <c r="K150" s="677"/>
      <c r="L150" s="677"/>
      <c r="M150" s="677"/>
      <c r="N150" s="677"/>
      <c r="O150" s="677"/>
      <c r="P150" s="677"/>
      <c r="Q150" s="677"/>
      <c r="R150" s="677"/>
      <c r="S150" s="677"/>
      <c r="T150" s="677"/>
      <c r="U150" s="677"/>
      <c r="V150" s="677"/>
      <c r="W150" s="677"/>
      <c r="X150" s="677"/>
      <c r="Y150" s="677"/>
      <c r="Z150" s="677"/>
      <c r="AA150" s="677"/>
      <c r="AB150" s="677"/>
      <c r="AC150" s="677"/>
      <c r="AD150" s="677"/>
      <c r="AE150" s="677"/>
      <c r="AF150" s="677"/>
      <c r="AG150" s="678"/>
      <c r="AH150" s="236"/>
      <c r="AI150" s="236"/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</row>
    <row r="151" spans="1:57" s="591" customFormat="1" ht="15.75" customHeight="1" thickTop="1" x14ac:dyDescent="0.2">
      <c r="A151" s="328"/>
      <c r="B151" s="329"/>
      <c r="C151" s="329"/>
      <c r="D151" s="652"/>
      <c r="E151" s="652"/>
      <c r="F151" s="652"/>
      <c r="G151" s="652"/>
      <c r="H151" s="652"/>
      <c r="I151" s="652"/>
      <c r="J151" s="652"/>
      <c r="K151" s="652"/>
      <c r="L151" s="652"/>
      <c r="M151" s="652"/>
      <c r="N151" s="652"/>
      <c r="O151" s="652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</row>
    <row r="152" spans="1:57" s="591" customFormat="1" ht="15.75" customHeight="1" x14ac:dyDescent="0.2">
      <c r="A152" s="328"/>
      <c r="B152" s="329"/>
      <c r="C152" s="329"/>
      <c r="D152" s="652"/>
      <c r="E152" s="652"/>
      <c r="F152" s="652"/>
      <c r="G152" s="652"/>
      <c r="H152" s="652"/>
      <c r="I152" s="652"/>
      <c r="J152" s="652"/>
      <c r="K152" s="652"/>
      <c r="L152" s="652"/>
      <c r="M152" s="652"/>
      <c r="N152" s="652"/>
      <c r="O152" s="652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</row>
    <row r="153" spans="1:57" s="591" customFormat="1" ht="15.75" customHeight="1" x14ac:dyDescent="0.2">
      <c r="A153" s="328"/>
      <c r="B153" s="329"/>
      <c r="C153" s="329"/>
      <c r="D153" s="652"/>
      <c r="E153" s="652"/>
      <c r="F153" s="652"/>
      <c r="G153" s="652"/>
      <c r="H153" s="652"/>
      <c r="I153" s="652"/>
      <c r="J153" s="652"/>
      <c r="K153" s="652"/>
      <c r="L153" s="652"/>
      <c r="M153" s="652"/>
      <c r="N153" s="652"/>
      <c r="O153" s="652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</row>
    <row r="154" spans="1:57" s="591" customFormat="1" ht="15.75" customHeight="1" x14ac:dyDescent="0.2">
      <c r="A154" s="328"/>
      <c r="B154" s="329"/>
      <c r="C154" s="329"/>
      <c r="D154" s="652"/>
      <c r="E154" s="652"/>
      <c r="F154" s="652"/>
      <c r="G154" s="652"/>
      <c r="H154" s="652"/>
      <c r="I154" s="652"/>
      <c r="J154" s="652"/>
      <c r="K154" s="652"/>
      <c r="L154" s="652"/>
      <c r="M154" s="652"/>
      <c r="N154" s="652"/>
      <c r="O154" s="652"/>
      <c r="P154" s="330"/>
      <c r="Q154" s="330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</row>
    <row r="155" spans="1:57" s="591" customFormat="1" ht="15.75" customHeight="1" x14ac:dyDescent="0.2">
      <c r="A155" s="328"/>
      <c r="B155" s="329"/>
      <c r="C155" s="329"/>
      <c r="D155" s="652"/>
      <c r="E155" s="652"/>
      <c r="F155" s="652"/>
      <c r="G155" s="652"/>
      <c r="H155" s="652"/>
      <c r="I155" s="652"/>
      <c r="J155" s="652"/>
      <c r="K155" s="652"/>
      <c r="L155" s="652"/>
      <c r="M155" s="652"/>
      <c r="N155" s="652"/>
      <c r="O155" s="652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</row>
    <row r="156" spans="1:57" s="591" customFormat="1" ht="15.75" customHeight="1" x14ac:dyDescent="0.2">
      <c r="A156" s="328"/>
      <c r="B156" s="329"/>
      <c r="C156" s="329"/>
      <c r="D156" s="652"/>
      <c r="E156" s="652"/>
      <c r="F156" s="652"/>
      <c r="G156" s="652"/>
      <c r="H156" s="652"/>
      <c r="I156" s="652"/>
      <c r="J156" s="652"/>
      <c r="K156" s="652"/>
      <c r="L156" s="652"/>
      <c r="M156" s="652"/>
      <c r="N156" s="652"/>
      <c r="O156" s="652"/>
      <c r="P156" s="330"/>
      <c r="Q156" s="330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</row>
    <row r="157" spans="1:57" s="591" customFormat="1" ht="15.75" customHeight="1" x14ac:dyDescent="0.2">
      <c r="A157" s="328"/>
      <c r="B157" s="331"/>
      <c r="C157" s="331"/>
      <c r="D157" s="653"/>
      <c r="E157" s="653"/>
      <c r="F157" s="653"/>
      <c r="G157" s="653"/>
      <c r="H157" s="653"/>
      <c r="I157" s="653"/>
      <c r="J157" s="653"/>
      <c r="K157" s="653"/>
      <c r="L157" s="653"/>
      <c r="M157" s="653"/>
      <c r="N157" s="653"/>
      <c r="O157" s="653"/>
    </row>
    <row r="158" spans="1:57" s="591" customFormat="1" ht="15.75" customHeight="1" x14ac:dyDescent="0.2">
      <c r="A158" s="328"/>
      <c r="B158" s="331"/>
      <c r="C158" s="331"/>
      <c r="D158" s="653"/>
      <c r="E158" s="653"/>
      <c r="F158" s="653"/>
      <c r="G158" s="653"/>
      <c r="H158" s="653"/>
      <c r="I158" s="653"/>
      <c r="J158" s="653"/>
      <c r="K158" s="653"/>
      <c r="L158" s="653"/>
      <c r="M158" s="653"/>
      <c r="N158" s="653"/>
      <c r="O158" s="653"/>
    </row>
    <row r="159" spans="1:57" s="591" customFormat="1" ht="15.75" customHeight="1" x14ac:dyDescent="0.2">
      <c r="A159" s="328"/>
      <c r="B159" s="331"/>
      <c r="C159" s="331"/>
      <c r="D159" s="653"/>
      <c r="E159" s="653"/>
      <c r="F159" s="653"/>
      <c r="G159" s="653"/>
      <c r="H159" s="653"/>
      <c r="I159" s="653"/>
      <c r="J159" s="653"/>
      <c r="K159" s="653"/>
      <c r="L159" s="653"/>
      <c r="M159" s="653"/>
      <c r="N159" s="653"/>
      <c r="O159" s="653"/>
    </row>
    <row r="160" spans="1:57" s="591" customFormat="1" ht="15.75" customHeight="1" x14ac:dyDescent="0.2">
      <c r="A160" s="328"/>
      <c r="B160" s="331"/>
      <c r="C160" s="331"/>
      <c r="D160" s="653"/>
      <c r="E160" s="653"/>
      <c r="F160" s="653"/>
      <c r="G160" s="653"/>
      <c r="H160" s="653"/>
      <c r="I160" s="653"/>
      <c r="J160" s="653"/>
      <c r="K160" s="653"/>
      <c r="L160" s="653"/>
      <c r="M160" s="653"/>
      <c r="N160" s="653"/>
      <c r="O160" s="653"/>
    </row>
    <row r="161" spans="1:15" s="591" customFormat="1" ht="15.75" customHeight="1" x14ac:dyDescent="0.2">
      <c r="A161" s="328"/>
      <c r="B161" s="331"/>
      <c r="C161" s="331"/>
      <c r="D161" s="653"/>
      <c r="E161" s="653"/>
      <c r="F161" s="653"/>
      <c r="G161" s="653"/>
      <c r="H161" s="653"/>
      <c r="I161" s="653"/>
      <c r="J161" s="653"/>
      <c r="K161" s="653"/>
      <c r="L161" s="653"/>
      <c r="M161" s="653"/>
      <c r="N161" s="653"/>
      <c r="O161" s="653"/>
    </row>
    <row r="162" spans="1:15" s="591" customFormat="1" ht="15.75" customHeight="1" x14ac:dyDescent="0.2">
      <c r="A162" s="328"/>
      <c r="B162" s="331"/>
      <c r="C162" s="331"/>
      <c r="D162" s="653"/>
      <c r="E162" s="653"/>
      <c r="F162" s="653"/>
      <c r="G162" s="653"/>
      <c r="H162" s="653"/>
      <c r="I162" s="653"/>
      <c r="J162" s="653"/>
      <c r="K162" s="653"/>
      <c r="L162" s="653"/>
      <c r="M162" s="653"/>
      <c r="N162" s="653"/>
      <c r="O162" s="653"/>
    </row>
    <row r="163" spans="1:15" s="591" customFormat="1" ht="15.75" customHeight="1" x14ac:dyDescent="0.2">
      <c r="A163" s="328"/>
      <c r="B163" s="331"/>
      <c r="C163" s="331"/>
      <c r="D163" s="653"/>
      <c r="E163" s="653"/>
      <c r="F163" s="653"/>
      <c r="G163" s="653"/>
      <c r="H163" s="653"/>
      <c r="I163" s="653"/>
      <c r="J163" s="653"/>
      <c r="K163" s="653"/>
      <c r="L163" s="653"/>
      <c r="M163" s="653"/>
      <c r="N163" s="653"/>
      <c r="O163" s="653"/>
    </row>
    <row r="164" spans="1:15" s="591" customFormat="1" ht="15.75" customHeight="1" x14ac:dyDescent="0.2">
      <c r="A164" s="328"/>
      <c r="B164" s="331"/>
      <c r="C164" s="331"/>
      <c r="D164" s="653"/>
      <c r="E164" s="653"/>
      <c r="F164" s="653"/>
      <c r="G164" s="653"/>
      <c r="H164" s="653"/>
      <c r="I164" s="653"/>
      <c r="J164" s="653"/>
      <c r="K164" s="653"/>
      <c r="L164" s="653"/>
      <c r="M164" s="653"/>
      <c r="N164" s="653"/>
      <c r="O164" s="653"/>
    </row>
    <row r="165" spans="1:15" s="591" customFormat="1" ht="15.75" customHeight="1" x14ac:dyDescent="0.2">
      <c r="A165" s="328"/>
      <c r="B165" s="331"/>
      <c r="C165" s="331"/>
      <c r="D165" s="653"/>
      <c r="E165" s="653"/>
      <c r="F165" s="653"/>
      <c r="G165" s="653"/>
      <c r="H165" s="653"/>
      <c r="I165" s="653"/>
      <c r="J165" s="653"/>
      <c r="K165" s="653"/>
      <c r="L165" s="653"/>
      <c r="M165" s="653"/>
      <c r="N165" s="653"/>
      <c r="O165" s="653"/>
    </row>
    <row r="166" spans="1:15" s="591" customFormat="1" ht="15.75" customHeight="1" x14ac:dyDescent="0.2">
      <c r="A166" s="328"/>
      <c r="B166" s="331"/>
      <c r="C166" s="331"/>
      <c r="D166" s="653"/>
      <c r="E166" s="653"/>
      <c r="F166" s="653"/>
      <c r="G166" s="653"/>
      <c r="H166" s="653"/>
      <c r="I166" s="653"/>
      <c r="J166" s="653"/>
      <c r="K166" s="653"/>
      <c r="L166" s="653"/>
      <c r="M166" s="653"/>
      <c r="N166" s="653"/>
      <c r="O166" s="653"/>
    </row>
    <row r="167" spans="1:15" s="591" customFormat="1" ht="15.75" customHeight="1" x14ac:dyDescent="0.2">
      <c r="A167" s="328"/>
      <c r="B167" s="331"/>
      <c r="C167" s="331"/>
      <c r="D167" s="653"/>
      <c r="E167" s="653"/>
      <c r="F167" s="653"/>
      <c r="G167" s="653"/>
      <c r="H167" s="653"/>
      <c r="I167" s="653"/>
      <c r="J167" s="653"/>
      <c r="K167" s="653"/>
      <c r="L167" s="653"/>
      <c r="M167" s="653"/>
      <c r="N167" s="653"/>
      <c r="O167" s="653"/>
    </row>
    <row r="168" spans="1:15" s="591" customFormat="1" ht="15.75" customHeight="1" x14ac:dyDescent="0.2">
      <c r="A168" s="328"/>
      <c r="B168" s="331"/>
      <c r="C168" s="331"/>
      <c r="D168" s="653"/>
      <c r="E168" s="653"/>
      <c r="F168" s="653"/>
      <c r="G168" s="653"/>
      <c r="H168" s="653"/>
      <c r="I168" s="653"/>
      <c r="J168" s="653"/>
      <c r="K168" s="653"/>
      <c r="L168" s="653"/>
      <c r="M168" s="653"/>
      <c r="N168" s="653"/>
      <c r="O168" s="653"/>
    </row>
    <row r="169" spans="1:15" s="591" customFormat="1" ht="15.75" customHeight="1" x14ac:dyDescent="0.2">
      <c r="A169" s="328"/>
      <c r="B169" s="331"/>
      <c r="C169" s="331"/>
      <c r="D169" s="653"/>
      <c r="E169" s="653"/>
      <c r="F169" s="653"/>
      <c r="G169" s="653"/>
      <c r="H169" s="653"/>
      <c r="I169" s="653"/>
      <c r="J169" s="653"/>
      <c r="K169" s="653"/>
      <c r="L169" s="653"/>
      <c r="M169" s="653"/>
      <c r="N169" s="653"/>
      <c r="O169" s="653"/>
    </row>
    <row r="170" spans="1:15" s="591" customFormat="1" ht="15.75" customHeight="1" x14ac:dyDescent="0.2">
      <c r="A170" s="328"/>
      <c r="B170" s="331"/>
      <c r="C170" s="331"/>
      <c r="D170" s="653"/>
      <c r="E170" s="653"/>
      <c r="F170" s="653"/>
      <c r="G170" s="653"/>
      <c r="H170" s="653"/>
      <c r="I170" s="653"/>
      <c r="J170" s="653"/>
      <c r="K170" s="653"/>
      <c r="L170" s="653"/>
      <c r="M170" s="653"/>
      <c r="N170" s="653"/>
      <c r="O170" s="653"/>
    </row>
    <row r="171" spans="1:15" s="591" customFormat="1" ht="15.75" customHeight="1" x14ac:dyDescent="0.2">
      <c r="A171" s="328"/>
      <c r="B171" s="331"/>
      <c r="C171" s="331"/>
      <c r="D171" s="653"/>
      <c r="E171" s="653"/>
      <c r="F171" s="653"/>
      <c r="G171" s="653"/>
      <c r="H171" s="653"/>
      <c r="I171" s="653"/>
      <c r="J171" s="653"/>
      <c r="K171" s="653"/>
      <c r="L171" s="653"/>
      <c r="M171" s="653"/>
      <c r="N171" s="653"/>
      <c r="O171" s="653"/>
    </row>
    <row r="172" spans="1:15" s="591" customFormat="1" ht="15.75" customHeight="1" x14ac:dyDescent="0.2">
      <c r="A172" s="328"/>
      <c r="B172" s="331"/>
      <c r="C172" s="331"/>
      <c r="D172" s="653"/>
      <c r="E172" s="653"/>
      <c r="F172" s="653"/>
      <c r="G172" s="653"/>
      <c r="H172" s="653"/>
      <c r="I172" s="653"/>
      <c r="J172" s="653"/>
      <c r="K172" s="653"/>
      <c r="L172" s="653"/>
      <c r="M172" s="653"/>
      <c r="N172" s="653"/>
      <c r="O172" s="653"/>
    </row>
    <row r="173" spans="1:15" s="591" customFormat="1" ht="15.75" customHeight="1" x14ac:dyDescent="0.2">
      <c r="A173" s="328"/>
      <c r="B173" s="331"/>
      <c r="C173" s="331"/>
      <c r="D173" s="653"/>
      <c r="E173" s="653"/>
      <c r="F173" s="653"/>
      <c r="G173" s="653"/>
      <c r="H173" s="653"/>
      <c r="I173" s="653"/>
      <c r="J173" s="653"/>
      <c r="K173" s="653"/>
      <c r="L173" s="653"/>
      <c r="M173" s="653"/>
      <c r="N173" s="653"/>
      <c r="O173" s="653"/>
    </row>
    <row r="174" spans="1:15" s="591" customFormat="1" ht="15.75" customHeight="1" x14ac:dyDescent="0.2">
      <c r="A174" s="328"/>
      <c r="B174" s="331"/>
      <c r="C174" s="331"/>
      <c r="D174" s="653"/>
      <c r="E174" s="653"/>
      <c r="F174" s="653"/>
      <c r="G174" s="653"/>
      <c r="H174" s="653"/>
      <c r="I174" s="653"/>
      <c r="J174" s="653"/>
      <c r="K174" s="653"/>
      <c r="L174" s="653"/>
      <c r="M174" s="653"/>
      <c r="N174" s="653"/>
      <c r="O174" s="653"/>
    </row>
    <row r="175" spans="1:15" s="591" customFormat="1" ht="15.75" customHeight="1" x14ac:dyDescent="0.2">
      <c r="A175" s="328"/>
      <c r="B175" s="331"/>
      <c r="C175" s="331"/>
      <c r="D175" s="653"/>
      <c r="E175" s="653"/>
      <c r="F175" s="653"/>
      <c r="G175" s="653"/>
      <c r="H175" s="653"/>
      <c r="I175" s="653"/>
      <c r="J175" s="653"/>
      <c r="K175" s="653"/>
      <c r="L175" s="653"/>
      <c r="M175" s="653"/>
      <c r="N175" s="653"/>
      <c r="O175" s="653"/>
    </row>
    <row r="176" spans="1:15" s="591" customFormat="1" ht="15.75" customHeight="1" x14ac:dyDescent="0.2">
      <c r="A176" s="328"/>
      <c r="B176" s="331"/>
      <c r="C176" s="331"/>
      <c r="D176" s="653"/>
      <c r="E176" s="653"/>
      <c r="F176" s="653"/>
      <c r="G176" s="653"/>
      <c r="H176" s="653"/>
      <c r="I176" s="653"/>
      <c r="J176" s="653"/>
      <c r="K176" s="653"/>
      <c r="L176" s="653"/>
      <c r="M176" s="653"/>
      <c r="N176" s="653"/>
      <c r="O176" s="653"/>
    </row>
    <row r="177" spans="1:15" s="591" customFormat="1" ht="15.75" customHeight="1" x14ac:dyDescent="0.2">
      <c r="A177" s="328"/>
      <c r="B177" s="331"/>
      <c r="C177" s="331"/>
      <c r="D177" s="653"/>
      <c r="E177" s="653"/>
      <c r="F177" s="653"/>
      <c r="G177" s="653"/>
      <c r="H177" s="653"/>
      <c r="I177" s="653"/>
      <c r="J177" s="653"/>
      <c r="K177" s="653"/>
      <c r="L177" s="653"/>
      <c r="M177" s="653"/>
      <c r="N177" s="653"/>
      <c r="O177" s="653"/>
    </row>
    <row r="178" spans="1:15" s="591" customFormat="1" ht="15.75" customHeight="1" x14ac:dyDescent="0.2">
      <c r="A178" s="328"/>
      <c r="B178" s="331"/>
      <c r="C178" s="331"/>
      <c r="D178" s="653"/>
      <c r="E178" s="653"/>
      <c r="F178" s="653"/>
      <c r="G178" s="653"/>
      <c r="H178" s="653"/>
      <c r="I178" s="653"/>
      <c r="J178" s="653"/>
      <c r="K178" s="653"/>
      <c r="L178" s="653"/>
      <c r="M178" s="653"/>
      <c r="N178" s="653"/>
      <c r="O178" s="653"/>
    </row>
    <row r="179" spans="1:15" s="591" customFormat="1" ht="15.75" customHeight="1" x14ac:dyDescent="0.2">
      <c r="A179" s="328"/>
      <c r="B179" s="331"/>
      <c r="C179" s="331"/>
      <c r="D179" s="653"/>
      <c r="E179" s="653"/>
      <c r="F179" s="653"/>
      <c r="G179" s="653"/>
      <c r="H179" s="653"/>
      <c r="I179" s="653"/>
      <c r="J179" s="653"/>
      <c r="K179" s="653"/>
      <c r="L179" s="653"/>
      <c r="M179" s="653"/>
      <c r="N179" s="653"/>
      <c r="O179" s="653"/>
    </row>
    <row r="180" spans="1:15" s="591" customFormat="1" ht="15.75" customHeight="1" x14ac:dyDescent="0.2">
      <c r="A180" s="328"/>
      <c r="B180" s="331"/>
      <c r="C180" s="331"/>
      <c r="D180" s="653"/>
      <c r="E180" s="653"/>
      <c r="F180" s="653"/>
      <c r="G180" s="653"/>
      <c r="H180" s="653"/>
      <c r="I180" s="653"/>
      <c r="J180" s="653"/>
      <c r="K180" s="653"/>
      <c r="L180" s="653"/>
      <c r="M180" s="653"/>
      <c r="N180" s="653"/>
      <c r="O180" s="653"/>
    </row>
    <row r="181" spans="1:15" s="591" customFormat="1" ht="15.75" customHeight="1" x14ac:dyDescent="0.2">
      <c r="A181" s="328"/>
      <c r="B181" s="331"/>
      <c r="C181" s="331"/>
      <c r="D181" s="653"/>
      <c r="E181" s="653"/>
      <c r="F181" s="653"/>
      <c r="G181" s="653"/>
      <c r="H181" s="653"/>
      <c r="I181" s="653"/>
      <c r="J181" s="653"/>
      <c r="K181" s="653"/>
      <c r="L181" s="653"/>
      <c r="M181" s="653"/>
      <c r="N181" s="653"/>
      <c r="O181" s="653"/>
    </row>
    <row r="182" spans="1:15" s="591" customFormat="1" ht="15.75" customHeight="1" x14ac:dyDescent="0.2">
      <c r="A182" s="328"/>
      <c r="B182" s="331"/>
      <c r="C182" s="331"/>
      <c r="D182" s="653"/>
      <c r="E182" s="653"/>
      <c r="F182" s="653"/>
      <c r="G182" s="653"/>
      <c r="H182" s="653"/>
      <c r="I182" s="653"/>
      <c r="J182" s="653"/>
      <c r="K182" s="653"/>
      <c r="L182" s="653"/>
      <c r="M182" s="653"/>
      <c r="N182" s="653"/>
      <c r="O182" s="653"/>
    </row>
    <row r="183" spans="1:15" s="591" customFormat="1" ht="15.75" customHeight="1" x14ac:dyDescent="0.2">
      <c r="A183" s="328"/>
      <c r="B183" s="331"/>
      <c r="C183" s="331"/>
      <c r="D183" s="653"/>
      <c r="E183" s="653"/>
      <c r="F183" s="653"/>
      <c r="G183" s="653"/>
      <c r="H183" s="653"/>
      <c r="I183" s="653"/>
      <c r="J183" s="653"/>
      <c r="K183" s="653"/>
      <c r="L183" s="653"/>
      <c r="M183" s="653"/>
      <c r="N183" s="653"/>
      <c r="O183" s="653"/>
    </row>
    <row r="184" spans="1:15" s="591" customFormat="1" ht="15.75" customHeight="1" x14ac:dyDescent="0.2">
      <c r="A184" s="328"/>
      <c r="B184" s="331"/>
      <c r="C184" s="331"/>
      <c r="D184" s="653"/>
      <c r="E184" s="653"/>
      <c r="F184" s="653"/>
      <c r="G184" s="653"/>
      <c r="H184" s="653"/>
      <c r="I184" s="653"/>
      <c r="J184" s="653"/>
      <c r="K184" s="653"/>
      <c r="L184" s="653"/>
      <c r="M184" s="653"/>
      <c r="N184" s="653"/>
      <c r="O184" s="653"/>
    </row>
    <row r="185" spans="1:15" s="591" customFormat="1" ht="15.75" customHeight="1" x14ac:dyDescent="0.2">
      <c r="A185" s="328"/>
      <c r="B185" s="331"/>
      <c r="C185" s="331"/>
      <c r="D185" s="653"/>
      <c r="E185" s="653"/>
      <c r="F185" s="653"/>
      <c r="G185" s="653"/>
      <c r="H185" s="653"/>
      <c r="I185" s="653"/>
      <c r="J185" s="653"/>
      <c r="K185" s="653"/>
      <c r="L185" s="653"/>
      <c r="M185" s="653"/>
      <c r="N185" s="653"/>
      <c r="O185" s="653"/>
    </row>
    <row r="186" spans="1:15" s="591" customFormat="1" ht="15.75" customHeight="1" x14ac:dyDescent="0.2">
      <c r="A186" s="328"/>
      <c r="B186" s="331"/>
      <c r="C186" s="331"/>
      <c r="D186" s="653"/>
      <c r="E186" s="653"/>
      <c r="F186" s="653"/>
      <c r="G186" s="653"/>
      <c r="H186" s="653"/>
      <c r="I186" s="653"/>
      <c r="J186" s="653"/>
      <c r="K186" s="653"/>
      <c r="L186" s="653"/>
      <c r="M186" s="653"/>
      <c r="N186" s="653"/>
      <c r="O186" s="653"/>
    </row>
    <row r="187" spans="1:15" s="591" customFormat="1" ht="15.75" customHeight="1" x14ac:dyDescent="0.2">
      <c r="A187" s="328"/>
      <c r="B187" s="331"/>
      <c r="C187" s="331"/>
      <c r="D187" s="653"/>
      <c r="E187" s="653"/>
      <c r="F187" s="653"/>
      <c r="G187" s="653"/>
      <c r="H187" s="653"/>
      <c r="I187" s="653"/>
      <c r="J187" s="653"/>
      <c r="K187" s="653"/>
      <c r="L187" s="653"/>
      <c r="M187" s="653"/>
      <c r="N187" s="653"/>
      <c r="O187" s="653"/>
    </row>
    <row r="188" spans="1:15" s="591" customFormat="1" ht="15.75" customHeight="1" x14ac:dyDescent="0.2">
      <c r="A188" s="328"/>
      <c r="B188" s="331"/>
      <c r="C188" s="331"/>
      <c r="D188" s="653"/>
      <c r="E188" s="653"/>
      <c r="F188" s="653"/>
      <c r="G188" s="653"/>
      <c r="H188" s="653"/>
      <c r="I188" s="653"/>
      <c r="J188" s="653"/>
      <c r="K188" s="653"/>
      <c r="L188" s="653"/>
      <c r="M188" s="653"/>
      <c r="N188" s="653"/>
      <c r="O188" s="653"/>
    </row>
    <row r="189" spans="1:15" s="591" customFormat="1" ht="15.75" customHeight="1" x14ac:dyDescent="0.2">
      <c r="A189" s="328"/>
      <c r="B189" s="331"/>
      <c r="C189" s="331"/>
      <c r="D189" s="653"/>
      <c r="E189" s="653"/>
      <c r="F189" s="653"/>
      <c r="G189" s="653"/>
      <c r="H189" s="653"/>
      <c r="I189" s="653"/>
      <c r="J189" s="653"/>
      <c r="K189" s="653"/>
      <c r="L189" s="653"/>
      <c r="M189" s="653"/>
      <c r="N189" s="653"/>
      <c r="O189" s="653"/>
    </row>
    <row r="190" spans="1:15" s="591" customFormat="1" ht="15.75" customHeight="1" x14ac:dyDescent="0.2">
      <c r="A190" s="328"/>
      <c r="B190" s="331"/>
      <c r="C190" s="331"/>
      <c r="D190" s="653"/>
      <c r="E190" s="653"/>
      <c r="F190" s="653"/>
      <c r="G190" s="653"/>
      <c r="H190" s="653"/>
      <c r="I190" s="653"/>
      <c r="J190" s="653"/>
      <c r="K190" s="653"/>
      <c r="L190" s="653"/>
      <c r="M190" s="653"/>
      <c r="N190" s="653"/>
      <c r="O190" s="653"/>
    </row>
    <row r="191" spans="1:15" s="591" customFormat="1" ht="15.75" customHeight="1" x14ac:dyDescent="0.2">
      <c r="A191" s="328"/>
      <c r="B191" s="331"/>
      <c r="C191" s="331"/>
      <c r="D191" s="653"/>
      <c r="E191" s="653"/>
      <c r="F191" s="653"/>
      <c r="G191" s="653"/>
      <c r="H191" s="653"/>
      <c r="I191" s="653"/>
      <c r="J191" s="653"/>
      <c r="K191" s="653"/>
      <c r="L191" s="653"/>
      <c r="M191" s="653"/>
      <c r="N191" s="653"/>
      <c r="O191" s="653"/>
    </row>
    <row r="192" spans="1:15" s="591" customFormat="1" ht="15.75" customHeight="1" x14ac:dyDescent="0.2">
      <c r="A192" s="328"/>
      <c r="B192" s="331"/>
      <c r="C192" s="331"/>
      <c r="D192" s="653"/>
      <c r="E192" s="653"/>
      <c r="F192" s="653"/>
      <c r="G192" s="653"/>
      <c r="H192" s="653"/>
      <c r="I192" s="653"/>
      <c r="J192" s="653"/>
      <c r="K192" s="653"/>
      <c r="L192" s="653"/>
      <c r="M192" s="653"/>
      <c r="N192" s="653"/>
      <c r="O192" s="653"/>
    </row>
    <row r="193" spans="1:15" s="591" customFormat="1" ht="15.75" customHeight="1" x14ac:dyDescent="0.2">
      <c r="A193" s="328"/>
      <c r="B193" s="331"/>
      <c r="C193" s="331"/>
      <c r="D193" s="653"/>
      <c r="E193" s="653"/>
      <c r="F193" s="653"/>
      <c r="G193" s="653"/>
      <c r="H193" s="653"/>
      <c r="I193" s="653"/>
      <c r="J193" s="653"/>
      <c r="K193" s="653"/>
      <c r="L193" s="653"/>
      <c r="M193" s="653"/>
      <c r="N193" s="653"/>
      <c r="O193" s="653"/>
    </row>
    <row r="194" spans="1:15" s="591" customFormat="1" ht="15.75" customHeight="1" x14ac:dyDescent="0.2">
      <c r="A194" s="328"/>
      <c r="B194" s="331"/>
      <c r="C194" s="331"/>
      <c r="D194" s="653"/>
      <c r="E194" s="653"/>
      <c r="F194" s="653"/>
      <c r="G194" s="653"/>
      <c r="H194" s="653"/>
      <c r="I194" s="653"/>
      <c r="J194" s="653"/>
      <c r="K194" s="653"/>
      <c r="L194" s="653"/>
      <c r="M194" s="653"/>
      <c r="N194" s="653"/>
      <c r="O194" s="653"/>
    </row>
    <row r="195" spans="1:15" s="591" customFormat="1" ht="15.75" customHeight="1" x14ac:dyDescent="0.2">
      <c r="A195" s="328"/>
      <c r="B195" s="331"/>
      <c r="C195" s="331"/>
      <c r="D195" s="653"/>
      <c r="E195" s="653"/>
      <c r="F195" s="653"/>
      <c r="G195" s="653"/>
      <c r="H195" s="653"/>
      <c r="I195" s="653"/>
      <c r="J195" s="653"/>
      <c r="K195" s="653"/>
      <c r="L195" s="653"/>
      <c r="M195" s="653"/>
      <c r="N195" s="653"/>
      <c r="O195" s="653"/>
    </row>
    <row r="196" spans="1:15" s="591" customFormat="1" ht="15.75" customHeight="1" x14ac:dyDescent="0.2">
      <c r="A196" s="328"/>
      <c r="B196" s="331"/>
      <c r="C196" s="331"/>
      <c r="D196" s="653"/>
      <c r="E196" s="653"/>
      <c r="F196" s="653"/>
      <c r="G196" s="653"/>
      <c r="H196" s="653"/>
      <c r="I196" s="653"/>
      <c r="J196" s="653"/>
      <c r="K196" s="653"/>
      <c r="L196" s="653"/>
      <c r="M196" s="653"/>
      <c r="N196" s="653"/>
      <c r="O196" s="653"/>
    </row>
    <row r="197" spans="1:15" s="591" customFormat="1" ht="15.75" customHeight="1" x14ac:dyDescent="0.2">
      <c r="A197" s="328"/>
      <c r="B197" s="331"/>
      <c r="C197" s="331"/>
      <c r="D197" s="653"/>
      <c r="E197" s="653"/>
      <c r="F197" s="653"/>
      <c r="G197" s="653"/>
      <c r="H197" s="653"/>
      <c r="I197" s="653"/>
      <c r="J197" s="653"/>
      <c r="K197" s="653"/>
      <c r="L197" s="653"/>
      <c r="M197" s="653"/>
      <c r="N197" s="653"/>
      <c r="O197" s="653"/>
    </row>
    <row r="198" spans="1:15" s="591" customFormat="1" ht="15.75" customHeight="1" x14ac:dyDescent="0.2">
      <c r="A198" s="328"/>
      <c r="B198" s="331"/>
      <c r="C198" s="331"/>
      <c r="D198" s="653"/>
      <c r="E198" s="653"/>
      <c r="F198" s="653"/>
      <c r="G198" s="653"/>
      <c r="H198" s="653"/>
      <c r="I198" s="653"/>
      <c r="J198" s="653"/>
      <c r="K198" s="653"/>
      <c r="L198" s="653"/>
      <c r="M198" s="653"/>
      <c r="N198" s="653"/>
      <c r="O198" s="653"/>
    </row>
    <row r="199" spans="1:15" s="591" customFormat="1" ht="15.75" customHeight="1" x14ac:dyDescent="0.2">
      <c r="A199" s="328"/>
      <c r="B199" s="331"/>
      <c r="C199" s="331"/>
      <c r="D199" s="653"/>
      <c r="E199" s="653"/>
      <c r="F199" s="653"/>
      <c r="G199" s="653"/>
      <c r="H199" s="653"/>
      <c r="I199" s="653"/>
      <c r="J199" s="653"/>
      <c r="K199" s="653"/>
      <c r="L199" s="653"/>
      <c r="M199" s="653"/>
      <c r="N199" s="653"/>
      <c r="O199" s="653"/>
    </row>
    <row r="200" spans="1:15" s="591" customFormat="1" ht="15.75" customHeight="1" x14ac:dyDescent="0.2">
      <c r="A200" s="328"/>
      <c r="B200" s="331"/>
      <c r="C200" s="331"/>
      <c r="D200" s="653"/>
      <c r="E200" s="653"/>
      <c r="F200" s="653"/>
      <c r="G200" s="653"/>
      <c r="H200" s="653"/>
      <c r="I200" s="653"/>
      <c r="J200" s="653"/>
      <c r="K200" s="653"/>
      <c r="L200" s="653"/>
      <c r="M200" s="653"/>
      <c r="N200" s="653"/>
      <c r="O200" s="653"/>
    </row>
    <row r="201" spans="1:15" s="591" customFormat="1" ht="15.75" customHeight="1" x14ac:dyDescent="0.2">
      <c r="A201" s="328"/>
      <c r="B201" s="331"/>
      <c r="C201" s="331"/>
      <c r="D201" s="653"/>
      <c r="E201" s="653"/>
      <c r="F201" s="653"/>
      <c r="G201" s="653"/>
      <c r="H201" s="653"/>
      <c r="I201" s="653"/>
      <c r="J201" s="653"/>
      <c r="K201" s="653"/>
      <c r="L201" s="653"/>
      <c r="M201" s="653"/>
      <c r="N201" s="653"/>
      <c r="O201" s="653"/>
    </row>
    <row r="202" spans="1:15" s="591" customFormat="1" ht="15.75" customHeight="1" x14ac:dyDescent="0.2">
      <c r="A202" s="328"/>
      <c r="B202" s="331"/>
      <c r="C202" s="331"/>
      <c r="D202" s="653"/>
      <c r="E202" s="653"/>
      <c r="F202" s="653"/>
      <c r="G202" s="653"/>
      <c r="H202" s="653"/>
      <c r="I202" s="653"/>
      <c r="J202" s="653"/>
      <c r="K202" s="653"/>
      <c r="L202" s="653"/>
      <c r="M202" s="653"/>
      <c r="N202" s="653"/>
      <c r="O202" s="653"/>
    </row>
    <row r="203" spans="1:15" s="591" customFormat="1" ht="15.75" customHeight="1" x14ac:dyDescent="0.2">
      <c r="A203" s="328"/>
      <c r="B203" s="331"/>
      <c r="C203" s="331"/>
      <c r="D203" s="653"/>
      <c r="E203" s="653"/>
      <c r="F203" s="653"/>
      <c r="G203" s="653"/>
      <c r="H203" s="653"/>
      <c r="I203" s="653"/>
      <c r="J203" s="653"/>
      <c r="K203" s="653"/>
      <c r="L203" s="653"/>
      <c r="M203" s="653"/>
      <c r="N203" s="653"/>
      <c r="O203" s="653"/>
    </row>
    <row r="204" spans="1:15" s="591" customFormat="1" ht="15.75" customHeight="1" x14ac:dyDescent="0.2">
      <c r="A204" s="328"/>
      <c r="B204" s="331"/>
      <c r="C204" s="331"/>
      <c r="D204" s="653"/>
      <c r="E204" s="653"/>
      <c r="F204" s="653"/>
      <c r="G204" s="653"/>
      <c r="H204" s="653"/>
      <c r="I204" s="653"/>
      <c r="J204" s="653"/>
      <c r="K204" s="653"/>
      <c r="L204" s="653"/>
      <c r="M204" s="653"/>
      <c r="N204" s="653"/>
      <c r="O204" s="653"/>
    </row>
    <row r="205" spans="1:15" s="591" customFormat="1" ht="15.75" customHeight="1" x14ac:dyDescent="0.2">
      <c r="A205" s="328"/>
      <c r="B205" s="331"/>
      <c r="C205" s="331"/>
      <c r="D205" s="653"/>
      <c r="E205" s="653"/>
      <c r="F205" s="653"/>
      <c r="G205" s="653"/>
      <c r="H205" s="653"/>
      <c r="I205" s="653"/>
      <c r="J205" s="653"/>
      <c r="K205" s="653"/>
      <c r="L205" s="653"/>
      <c r="M205" s="653"/>
      <c r="N205" s="653"/>
      <c r="O205" s="653"/>
    </row>
    <row r="206" spans="1:15" s="591" customFormat="1" ht="15.75" customHeight="1" x14ac:dyDescent="0.2">
      <c r="A206" s="328"/>
      <c r="B206" s="331"/>
      <c r="C206" s="331"/>
      <c r="D206" s="653"/>
      <c r="E206" s="653"/>
      <c r="F206" s="653"/>
      <c r="G206" s="653"/>
      <c r="H206" s="653"/>
      <c r="I206" s="653"/>
      <c r="J206" s="653"/>
      <c r="K206" s="653"/>
      <c r="L206" s="653"/>
      <c r="M206" s="653"/>
      <c r="N206" s="653"/>
      <c r="O206" s="653"/>
    </row>
    <row r="207" spans="1:15" s="591" customFormat="1" ht="15.75" customHeight="1" x14ac:dyDescent="0.2">
      <c r="A207" s="328"/>
      <c r="B207" s="331"/>
      <c r="C207" s="331"/>
      <c r="D207" s="653"/>
      <c r="E207" s="653"/>
      <c r="F207" s="653"/>
      <c r="G207" s="653"/>
      <c r="H207" s="653"/>
      <c r="I207" s="653"/>
      <c r="J207" s="653"/>
      <c r="K207" s="653"/>
      <c r="L207" s="653"/>
      <c r="M207" s="653"/>
      <c r="N207" s="653"/>
      <c r="O207" s="653"/>
    </row>
    <row r="208" spans="1:15" s="591" customFormat="1" ht="15.75" customHeight="1" x14ac:dyDescent="0.2">
      <c r="A208" s="328"/>
      <c r="B208" s="331"/>
      <c r="C208" s="331"/>
      <c r="D208" s="653"/>
      <c r="E208" s="653"/>
      <c r="F208" s="653"/>
      <c r="G208" s="653"/>
      <c r="H208" s="653"/>
      <c r="I208" s="653"/>
      <c r="J208" s="653"/>
      <c r="K208" s="653"/>
      <c r="L208" s="653"/>
      <c r="M208" s="653"/>
      <c r="N208" s="653"/>
      <c r="O208" s="653"/>
    </row>
    <row r="209" spans="1:15" s="591" customFormat="1" ht="15.75" customHeight="1" x14ac:dyDescent="0.2">
      <c r="A209" s="328"/>
      <c r="B209" s="331"/>
      <c r="C209" s="331"/>
      <c r="D209" s="653"/>
      <c r="E209" s="653"/>
      <c r="F209" s="653"/>
      <c r="G209" s="653"/>
      <c r="H209" s="653"/>
      <c r="I209" s="653"/>
      <c r="J209" s="653"/>
      <c r="K209" s="653"/>
      <c r="L209" s="653"/>
      <c r="M209" s="653"/>
      <c r="N209" s="653"/>
      <c r="O209" s="653"/>
    </row>
    <row r="210" spans="1:15" s="591" customFormat="1" ht="15.75" customHeight="1" x14ac:dyDescent="0.2">
      <c r="A210" s="328"/>
      <c r="B210" s="331"/>
      <c r="C210" s="331"/>
      <c r="D210" s="653"/>
      <c r="E210" s="653"/>
      <c r="F210" s="653"/>
      <c r="G210" s="653"/>
      <c r="H210" s="653"/>
      <c r="I210" s="653"/>
      <c r="J210" s="653"/>
      <c r="K210" s="653"/>
      <c r="L210" s="653"/>
      <c r="M210" s="653"/>
      <c r="N210" s="653"/>
      <c r="O210" s="653"/>
    </row>
    <row r="211" spans="1:15" s="591" customFormat="1" ht="15.75" customHeight="1" x14ac:dyDescent="0.2">
      <c r="A211" s="328"/>
      <c r="B211" s="331"/>
      <c r="C211" s="331"/>
      <c r="D211" s="653"/>
      <c r="E211" s="653"/>
      <c r="F211" s="653"/>
      <c r="G211" s="653"/>
      <c r="H211" s="653"/>
      <c r="I211" s="653"/>
      <c r="J211" s="653"/>
      <c r="K211" s="653"/>
      <c r="L211" s="653"/>
      <c r="M211" s="653"/>
      <c r="N211" s="653"/>
      <c r="O211" s="653"/>
    </row>
    <row r="212" spans="1:15" s="591" customFormat="1" ht="15.75" customHeight="1" x14ac:dyDescent="0.2">
      <c r="A212" s="328"/>
      <c r="B212" s="331"/>
      <c r="C212" s="331"/>
      <c r="D212" s="653"/>
      <c r="E212" s="653"/>
      <c r="F212" s="653"/>
      <c r="G212" s="653"/>
      <c r="H212" s="653"/>
      <c r="I212" s="653"/>
      <c r="J212" s="653"/>
      <c r="K212" s="653"/>
      <c r="L212" s="653"/>
      <c r="M212" s="653"/>
      <c r="N212" s="653"/>
      <c r="O212" s="653"/>
    </row>
    <row r="213" spans="1:15" s="591" customFormat="1" ht="15.75" customHeight="1" x14ac:dyDescent="0.2">
      <c r="A213" s="328"/>
      <c r="B213" s="592"/>
      <c r="C213" s="592"/>
      <c r="D213" s="653"/>
      <c r="E213" s="653"/>
      <c r="F213" s="653"/>
      <c r="G213" s="653"/>
      <c r="H213" s="653"/>
      <c r="I213" s="653"/>
      <c r="J213" s="653"/>
      <c r="K213" s="653"/>
      <c r="L213" s="653"/>
      <c r="M213" s="653"/>
      <c r="N213" s="653"/>
      <c r="O213" s="653"/>
    </row>
    <row r="214" spans="1:15" s="591" customFormat="1" ht="15.75" customHeight="1" x14ac:dyDescent="0.2">
      <c r="A214" s="328"/>
      <c r="B214" s="592"/>
      <c r="C214" s="592"/>
      <c r="D214" s="653"/>
      <c r="E214" s="653"/>
      <c r="F214" s="653"/>
      <c r="G214" s="653"/>
      <c r="H214" s="653"/>
      <c r="I214" s="653"/>
      <c r="J214" s="653"/>
      <c r="K214" s="653"/>
      <c r="L214" s="653"/>
      <c r="M214" s="653"/>
      <c r="N214" s="653"/>
      <c r="O214" s="653"/>
    </row>
    <row r="215" spans="1:15" s="591" customFormat="1" ht="15.75" customHeight="1" x14ac:dyDescent="0.2">
      <c r="A215" s="328"/>
      <c r="B215" s="592"/>
      <c r="C215" s="592"/>
      <c r="D215" s="653"/>
      <c r="E215" s="653"/>
      <c r="F215" s="653"/>
      <c r="G215" s="653"/>
      <c r="H215" s="653"/>
      <c r="I215" s="653"/>
      <c r="J215" s="653"/>
      <c r="K215" s="653"/>
      <c r="L215" s="653"/>
      <c r="M215" s="653"/>
      <c r="N215" s="653"/>
      <c r="O215" s="653"/>
    </row>
    <row r="216" spans="1:15" s="591" customFormat="1" ht="15.75" customHeight="1" x14ac:dyDescent="0.2">
      <c r="A216" s="328"/>
      <c r="B216" s="592"/>
      <c r="C216" s="592"/>
      <c r="D216" s="653"/>
      <c r="E216" s="653"/>
      <c r="F216" s="653"/>
      <c r="G216" s="653"/>
      <c r="H216" s="653"/>
      <c r="I216" s="653"/>
      <c r="J216" s="653"/>
      <c r="K216" s="653"/>
      <c r="L216" s="653"/>
      <c r="M216" s="653"/>
      <c r="N216" s="653"/>
      <c r="O216" s="653"/>
    </row>
    <row r="217" spans="1:15" s="591" customFormat="1" ht="15.75" customHeight="1" x14ac:dyDescent="0.2">
      <c r="A217" s="328"/>
      <c r="B217" s="592"/>
      <c r="C217" s="592"/>
      <c r="D217" s="653"/>
      <c r="E217" s="653"/>
      <c r="F217" s="653"/>
      <c r="G217" s="653"/>
      <c r="H217" s="653"/>
      <c r="I217" s="653"/>
      <c r="J217" s="653"/>
      <c r="K217" s="653"/>
      <c r="L217" s="653"/>
      <c r="M217" s="653"/>
      <c r="N217" s="653"/>
      <c r="O217" s="653"/>
    </row>
    <row r="218" spans="1:15" s="591" customFormat="1" ht="15.75" customHeight="1" x14ac:dyDescent="0.2">
      <c r="A218" s="328"/>
      <c r="B218" s="592"/>
      <c r="C218" s="592"/>
      <c r="D218" s="653"/>
      <c r="E218" s="653"/>
      <c r="F218" s="653"/>
      <c r="G218" s="653"/>
      <c r="H218" s="653"/>
      <c r="I218" s="653"/>
      <c r="J218" s="653"/>
      <c r="K218" s="653"/>
      <c r="L218" s="653"/>
      <c r="M218" s="653"/>
      <c r="N218" s="653"/>
      <c r="O218" s="653"/>
    </row>
    <row r="219" spans="1:15" s="591" customFormat="1" ht="15.75" customHeight="1" x14ac:dyDescent="0.2">
      <c r="A219" s="328"/>
      <c r="B219" s="592"/>
      <c r="C219" s="592"/>
      <c r="D219" s="653"/>
      <c r="E219" s="653"/>
      <c r="F219" s="653"/>
      <c r="G219" s="653"/>
      <c r="H219" s="653"/>
      <c r="I219" s="653"/>
      <c r="J219" s="653"/>
      <c r="K219" s="653"/>
      <c r="L219" s="653"/>
      <c r="M219" s="653"/>
      <c r="N219" s="653"/>
      <c r="O219" s="653"/>
    </row>
    <row r="220" spans="1:15" s="591" customFormat="1" ht="15.75" customHeight="1" x14ac:dyDescent="0.2">
      <c r="A220" s="328"/>
      <c r="B220" s="592"/>
      <c r="C220" s="592"/>
      <c r="D220" s="653"/>
      <c r="E220" s="653"/>
      <c r="F220" s="653"/>
      <c r="G220" s="653"/>
      <c r="H220" s="653"/>
      <c r="I220" s="653"/>
      <c r="J220" s="653"/>
      <c r="K220" s="653"/>
      <c r="L220" s="653"/>
      <c r="M220" s="653"/>
      <c r="N220" s="653"/>
      <c r="O220" s="653"/>
    </row>
    <row r="221" spans="1:15" s="591" customFormat="1" ht="15.75" customHeight="1" x14ac:dyDescent="0.2">
      <c r="A221" s="328"/>
      <c r="B221" s="592"/>
      <c r="C221" s="592"/>
      <c r="D221" s="653"/>
      <c r="E221" s="653"/>
      <c r="F221" s="653"/>
      <c r="G221" s="653"/>
      <c r="H221" s="653"/>
      <c r="I221" s="653"/>
      <c r="J221" s="653"/>
      <c r="K221" s="653"/>
      <c r="L221" s="653"/>
      <c r="M221" s="653"/>
      <c r="N221" s="653"/>
      <c r="O221" s="653"/>
    </row>
    <row r="222" spans="1:15" ht="15.75" customHeight="1" x14ac:dyDescent="0.2">
      <c r="A222" s="333"/>
      <c r="B222" s="582"/>
      <c r="C222" s="582"/>
    </row>
    <row r="223" spans="1:15" ht="15.75" customHeight="1" x14ac:dyDescent="0.2">
      <c r="A223" s="333"/>
      <c r="B223" s="582"/>
      <c r="C223" s="582"/>
    </row>
    <row r="224" spans="1:15" ht="15.75" customHeight="1" x14ac:dyDescent="0.2">
      <c r="A224" s="333"/>
      <c r="B224" s="582"/>
      <c r="C224" s="582"/>
    </row>
    <row r="225" spans="1:3" ht="15.75" customHeight="1" x14ac:dyDescent="0.2">
      <c r="A225" s="333"/>
      <c r="B225" s="582"/>
      <c r="C225" s="582"/>
    </row>
    <row r="226" spans="1:3" ht="15.75" customHeight="1" x14ac:dyDescent="0.2">
      <c r="A226" s="333"/>
      <c r="B226" s="582"/>
      <c r="C226" s="582"/>
    </row>
    <row r="227" spans="1:3" ht="15.75" customHeight="1" x14ac:dyDescent="0.2">
      <c r="A227" s="333"/>
      <c r="B227" s="582"/>
      <c r="C227" s="582"/>
    </row>
    <row r="228" spans="1:3" ht="15.75" customHeight="1" x14ac:dyDescent="0.2">
      <c r="A228" s="333"/>
      <c r="B228" s="582"/>
      <c r="C228" s="582"/>
    </row>
    <row r="229" spans="1:3" ht="15.75" customHeight="1" x14ac:dyDescent="0.2">
      <c r="A229" s="333"/>
      <c r="B229" s="582"/>
      <c r="C229" s="582"/>
    </row>
    <row r="230" spans="1:3" ht="15.75" customHeight="1" x14ac:dyDescent="0.2">
      <c r="A230" s="333"/>
      <c r="B230" s="582"/>
      <c r="C230" s="582"/>
    </row>
    <row r="231" spans="1:3" ht="15.75" customHeight="1" x14ac:dyDescent="0.2">
      <c r="A231" s="333"/>
      <c r="B231" s="582"/>
      <c r="C231" s="582"/>
    </row>
    <row r="232" spans="1:3" ht="15.75" customHeight="1" x14ac:dyDescent="0.2">
      <c r="A232" s="333"/>
      <c r="B232" s="582"/>
      <c r="C232" s="582"/>
    </row>
    <row r="233" spans="1:3" ht="15.75" customHeight="1" x14ac:dyDescent="0.2">
      <c r="A233" s="333"/>
      <c r="B233" s="582"/>
      <c r="C233" s="582"/>
    </row>
    <row r="234" spans="1:3" ht="15.75" customHeight="1" x14ac:dyDescent="0.2">
      <c r="A234" s="333"/>
      <c r="B234" s="582"/>
      <c r="C234" s="582"/>
    </row>
    <row r="235" spans="1:3" ht="15.75" customHeight="1" x14ac:dyDescent="0.2">
      <c r="A235" s="333"/>
      <c r="B235" s="582"/>
      <c r="C235" s="582"/>
    </row>
    <row r="236" spans="1:3" ht="15.75" customHeight="1" x14ac:dyDescent="0.2">
      <c r="A236" s="333"/>
      <c r="B236" s="582"/>
      <c r="C236" s="582"/>
    </row>
    <row r="237" spans="1:3" ht="15.75" customHeight="1" x14ac:dyDescent="0.2">
      <c r="A237" s="333"/>
      <c r="B237" s="582"/>
      <c r="C237" s="582"/>
    </row>
    <row r="238" spans="1:3" ht="15.75" customHeight="1" x14ac:dyDescent="0.2">
      <c r="A238" s="333"/>
      <c r="B238" s="582"/>
      <c r="C238" s="582"/>
    </row>
    <row r="239" spans="1:3" ht="15.75" customHeight="1" x14ac:dyDescent="0.2">
      <c r="A239" s="333"/>
      <c r="B239" s="582"/>
      <c r="C239" s="582"/>
    </row>
    <row r="240" spans="1:3" ht="15.75" customHeight="1" x14ac:dyDescent="0.2">
      <c r="A240" s="333"/>
      <c r="B240" s="582"/>
      <c r="C240" s="582"/>
    </row>
    <row r="241" spans="1:3" ht="15.75" customHeight="1" x14ac:dyDescent="0.2">
      <c r="A241" s="333"/>
      <c r="B241" s="582"/>
      <c r="C241" s="582"/>
    </row>
    <row r="242" spans="1:3" ht="15.75" customHeight="1" x14ac:dyDescent="0.2">
      <c r="A242" s="333"/>
      <c r="B242" s="582"/>
      <c r="C242" s="582"/>
    </row>
    <row r="243" spans="1:3" ht="15.75" customHeight="1" x14ac:dyDescent="0.2">
      <c r="A243" s="333"/>
      <c r="B243" s="582"/>
      <c r="C243" s="582"/>
    </row>
    <row r="244" spans="1:3" ht="15.75" customHeight="1" x14ac:dyDescent="0.2">
      <c r="A244" s="333"/>
      <c r="B244" s="582"/>
      <c r="C244" s="582"/>
    </row>
    <row r="245" spans="1:3" ht="15.75" customHeight="1" x14ac:dyDescent="0.2">
      <c r="A245" s="333"/>
      <c r="B245" s="582"/>
      <c r="C245" s="582"/>
    </row>
    <row r="246" spans="1:3" ht="15.75" customHeight="1" x14ac:dyDescent="0.2">
      <c r="A246" s="333"/>
      <c r="B246" s="582"/>
      <c r="C246" s="582"/>
    </row>
    <row r="247" spans="1:3" ht="15.75" customHeight="1" x14ac:dyDescent="0.2">
      <c r="A247" s="333"/>
      <c r="B247" s="582"/>
      <c r="C247" s="582"/>
    </row>
    <row r="248" spans="1:3" ht="15.75" customHeight="1" x14ac:dyDescent="0.2">
      <c r="A248" s="333"/>
      <c r="B248" s="582"/>
      <c r="C248" s="582"/>
    </row>
    <row r="249" spans="1:3" ht="15.75" customHeight="1" x14ac:dyDescent="0.2">
      <c r="A249" s="333"/>
      <c r="B249" s="582"/>
      <c r="C249" s="582"/>
    </row>
    <row r="250" spans="1:3" ht="15.75" customHeight="1" x14ac:dyDescent="0.2">
      <c r="A250" s="333"/>
      <c r="B250" s="582"/>
      <c r="C250" s="582"/>
    </row>
    <row r="251" spans="1:3" ht="15.75" customHeight="1" x14ac:dyDescent="0.2">
      <c r="A251" s="333"/>
      <c r="B251" s="582"/>
      <c r="C251" s="582"/>
    </row>
    <row r="252" spans="1:3" ht="15.75" customHeight="1" x14ac:dyDescent="0.2">
      <c r="A252" s="333"/>
      <c r="B252" s="582"/>
      <c r="C252" s="582"/>
    </row>
    <row r="253" spans="1:3" ht="15.75" customHeight="1" x14ac:dyDescent="0.2">
      <c r="A253" s="333"/>
      <c r="B253" s="582"/>
      <c r="C253" s="582"/>
    </row>
    <row r="254" spans="1:3" ht="15.75" customHeight="1" x14ac:dyDescent="0.2">
      <c r="A254" s="333"/>
      <c r="B254" s="582"/>
      <c r="C254" s="582"/>
    </row>
    <row r="255" spans="1:3" ht="15.75" customHeight="1" x14ac:dyDescent="0.2">
      <c r="A255" s="333"/>
      <c r="B255" s="582"/>
      <c r="C255" s="582"/>
    </row>
    <row r="256" spans="1:3" x14ac:dyDescent="0.2">
      <c r="A256" s="333"/>
      <c r="B256" s="582"/>
      <c r="C256" s="582"/>
    </row>
    <row r="257" spans="1:3" x14ac:dyDescent="0.2">
      <c r="A257" s="333"/>
      <c r="B257" s="582"/>
      <c r="C257" s="582"/>
    </row>
    <row r="258" spans="1:3" x14ac:dyDescent="0.2">
      <c r="A258" s="333"/>
      <c r="B258" s="582"/>
      <c r="C258" s="582"/>
    </row>
    <row r="259" spans="1:3" x14ac:dyDescent="0.2">
      <c r="A259" s="333"/>
      <c r="B259" s="582"/>
      <c r="C259" s="582"/>
    </row>
    <row r="260" spans="1:3" x14ac:dyDescent="0.2">
      <c r="A260" s="333"/>
      <c r="B260" s="582"/>
      <c r="C260" s="582"/>
    </row>
    <row r="261" spans="1:3" x14ac:dyDescent="0.2">
      <c r="A261" s="333"/>
      <c r="B261" s="582"/>
      <c r="C261" s="582"/>
    </row>
    <row r="262" spans="1:3" x14ac:dyDescent="0.2">
      <c r="A262" s="333"/>
      <c r="B262" s="582"/>
      <c r="C262" s="582"/>
    </row>
    <row r="263" spans="1:3" x14ac:dyDescent="0.2">
      <c r="A263" s="333"/>
      <c r="B263" s="582"/>
      <c r="C263" s="582"/>
    </row>
    <row r="264" spans="1:3" x14ac:dyDescent="0.2">
      <c r="A264" s="333"/>
      <c r="B264" s="582"/>
      <c r="C264" s="582"/>
    </row>
    <row r="265" spans="1:3" x14ac:dyDescent="0.2">
      <c r="A265" s="333"/>
      <c r="B265" s="582"/>
      <c r="C265" s="582"/>
    </row>
    <row r="266" spans="1:3" x14ac:dyDescent="0.2">
      <c r="A266" s="333"/>
      <c r="B266" s="582"/>
      <c r="C266" s="582"/>
    </row>
    <row r="267" spans="1:3" x14ac:dyDescent="0.2">
      <c r="A267" s="333"/>
      <c r="B267" s="582"/>
      <c r="C267" s="582"/>
    </row>
    <row r="268" spans="1:3" x14ac:dyDescent="0.2">
      <c r="A268" s="333"/>
      <c r="B268" s="582"/>
      <c r="C268" s="582"/>
    </row>
    <row r="269" spans="1:3" x14ac:dyDescent="0.2">
      <c r="A269" s="333"/>
      <c r="B269" s="582"/>
      <c r="C269" s="582"/>
    </row>
    <row r="270" spans="1:3" x14ac:dyDescent="0.2">
      <c r="A270" s="333"/>
      <c r="B270" s="582"/>
      <c r="C270" s="582"/>
    </row>
    <row r="271" spans="1:3" x14ac:dyDescent="0.2">
      <c r="A271" s="333"/>
      <c r="B271" s="582"/>
      <c r="C271" s="582"/>
    </row>
    <row r="272" spans="1:3" x14ac:dyDescent="0.2">
      <c r="A272" s="333"/>
      <c r="B272" s="582"/>
      <c r="C272" s="582"/>
    </row>
    <row r="273" spans="1:3" x14ac:dyDescent="0.2">
      <c r="A273" s="333"/>
      <c r="B273" s="582"/>
      <c r="C273" s="582"/>
    </row>
    <row r="274" spans="1:3" x14ac:dyDescent="0.2">
      <c r="A274" s="333"/>
      <c r="B274" s="582"/>
      <c r="C274" s="582"/>
    </row>
    <row r="275" spans="1:3" x14ac:dyDescent="0.2">
      <c r="A275" s="333"/>
      <c r="B275" s="582"/>
      <c r="C275" s="582"/>
    </row>
    <row r="276" spans="1:3" x14ac:dyDescent="0.2">
      <c r="A276" s="333"/>
      <c r="B276" s="582"/>
      <c r="C276" s="582"/>
    </row>
    <row r="277" spans="1:3" x14ac:dyDescent="0.2">
      <c r="A277" s="333"/>
      <c r="B277" s="582"/>
      <c r="C277" s="582"/>
    </row>
    <row r="278" spans="1:3" x14ac:dyDescent="0.2">
      <c r="A278" s="333"/>
      <c r="B278" s="582"/>
      <c r="C278" s="582"/>
    </row>
    <row r="279" spans="1:3" x14ac:dyDescent="0.2">
      <c r="A279" s="333"/>
      <c r="B279" s="582"/>
      <c r="C279" s="582"/>
    </row>
    <row r="280" spans="1:3" x14ac:dyDescent="0.2">
      <c r="A280" s="333"/>
      <c r="B280" s="582"/>
      <c r="C280" s="582"/>
    </row>
    <row r="281" spans="1:3" x14ac:dyDescent="0.2">
      <c r="A281" s="333"/>
      <c r="B281" s="582"/>
      <c r="C281" s="582"/>
    </row>
    <row r="282" spans="1:3" x14ac:dyDescent="0.2">
      <c r="A282" s="333"/>
      <c r="B282" s="582"/>
      <c r="C282" s="582"/>
    </row>
    <row r="283" spans="1:3" x14ac:dyDescent="0.2">
      <c r="A283" s="333"/>
      <c r="B283" s="582"/>
      <c r="C283" s="582"/>
    </row>
    <row r="284" spans="1:3" x14ac:dyDescent="0.2">
      <c r="A284" s="333"/>
      <c r="B284" s="582"/>
      <c r="C284" s="582"/>
    </row>
    <row r="285" spans="1:3" x14ac:dyDescent="0.2">
      <c r="A285" s="333"/>
      <c r="B285" s="582"/>
      <c r="C285" s="582"/>
    </row>
    <row r="286" spans="1:3" x14ac:dyDescent="0.2">
      <c r="A286" s="333"/>
      <c r="B286" s="582"/>
      <c r="C286" s="582"/>
    </row>
    <row r="287" spans="1:3" x14ac:dyDescent="0.2">
      <c r="A287" s="333"/>
      <c r="B287" s="582"/>
      <c r="C287" s="582"/>
    </row>
    <row r="288" spans="1:3" x14ac:dyDescent="0.2">
      <c r="A288" s="333"/>
      <c r="B288" s="582"/>
      <c r="C288" s="582"/>
    </row>
    <row r="289" spans="1:3" x14ac:dyDescent="0.2">
      <c r="A289" s="333"/>
      <c r="B289" s="582"/>
      <c r="C289" s="582"/>
    </row>
    <row r="290" spans="1:3" x14ac:dyDescent="0.2">
      <c r="A290" s="333"/>
      <c r="B290" s="582"/>
      <c r="C290" s="582"/>
    </row>
    <row r="291" spans="1:3" x14ac:dyDescent="0.2">
      <c r="A291" s="333"/>
      <c r="B291" s="582"/>
      <c r="C291" s="582"/>
    </row>
    <row r="292" spans="1:3" x14ac:dyDescent="0.2">
      <c r="A292" s="333"/>
      <c r="B292" s="582"/>
      <c r="C292" s="582"/>
    </row>
    <row r="293" spans="1:3" x14ac:dyDescent="0.2">
      <c r="A293" s="333"/>
      <c r="B293" s="582"/>
      <c r="C293" s="582"/>
    </row>
    <row r="294" spans="1:3" x14ac:dyDescent="0.2">
      <c r="A294" s="333"/>
      <c r="B294" s="582"/>
      <c r="C294" s="582"/>
    </row>
    <row r="295" spans="1:3" x14ac:dyDescent="0.2">
      <c r="A295" s="333"/>
      <c r="B295" s="582"/>
      <c r="C295" s="582"/>
    </row>
    <row r="296" spans="1:3" x14ac:dyDescent="0.2">
      <c r="A296" s="333"/>
      <c r="B296" s="582"/>
      <c r="C296" s="582"/>
    </row>
    <row r="297" spans="1:3" x14ac:dyDescent="0.2">
      <c r="A297" s="333"/>
      <c r="B297" s="582"/>
      <c r="C297" s="582"/>
    </row>
    <row r="298" spans="1:3" x14ac:dyDescent="0.2">
      <c r="A298" s="333"/>
      <c r="B298" s="582"/>
      <c r="C298" s="582"/>
    </row>
    <row r="299" spans="1:3" x14ac:dyDescent="0.2">
      <c r="A299" s="333"/>
      <c r="B299" s="582"/>
      <c r="C299" s="582"/>
    </row>
    <row r="300" spans="1:3" x14ac:dyDescent="0.2">
      <c r="A300" s="333"/>
      <c r="B300" s="582"/>
      <c r="C300" s="582"/>
    </row>
    <row r="301" spans="1:3" x14ac:dyDescent="0.2">
      <c r="A301" s="333"/>
      <c r="B301" s="582"/>
      <c r="C301" s="582"/>
    </row>
    <row r="302" spans="1:3" x14ac:dyDescent="0.2">
      <c r="A302" s="333"/>
      <c r="B302" s="582"/>
      <c r="C302" s="582"/>
    </row>
    <row r="303" spans="1:3" x14ac:dyDescent="0.2">
      <c r="A303" s="333"/>
      <c r="B303" s="582"/>
      <c r="C303" s="582"/>
    </row>
    <row r="304" spans="1:3" x14ac:dyDescent="0.2">
      <c r="A304" s="333"/>
      <c r="B304" s="582"/>
      <c r="C304" s="582"/>
    </row>
    <row r="305" spans="1:3" x14ac:dyDescent="0.2">
      <c r="A305" s="333"/>
      <c r="B305" s="582"/>
      <c r="C305" s="582"/>
    </row>
    <row r="306" spans="1:3" x14ac:dyDescent="0.2">
      <c r="A306" s="333"/>
      <c r="B306" s="582"/>
      <c r="C306" s="582"/>
    </row>
    <row r="307" spans="1:3" x14ac:dyDescent="0.2">
      <c r="A307" s="333"/>
      <c r="B307" s="582"/>
      <c r="C307" s="582"/>
    </row>
    <row r="308" spans="1:3" x14ac:dyDescent="0.2">
      <c r="A308" s="333"/>
      <c r="B308" s="582"/>
      <c r="C308" s="582"/>
    </row>
    <row r="309" spans="1:3" x14ac:dyDescent="0.2">
      <c r="A309" s="333"/>
      <c r="B309" s="582"/>
      <c r="C309" s="582"/>
    </row>
    <row r="310" spans="1:3" x14ac:dyDescent="0.2">
      <c r="A310" s="333"/>
      <c r="B310" s="582"/>
      <c r="C310" s="582"/>
    </row>
    <row r="311" spans="1:3" x14ac:dyDescent="0.2">
      <c r="A311" s="333"/>
      <c r="B311" s="582"/>
      <c r="C311" s="582"/>
    </row>
    <row r="312" spans="1:3" x14ac:dyDescent="0.2">
      <c r="A312" s="333"/>
      <c r="B312" s="582"/>
      <c r="C312" s="582"/>
    </row>
    <row r="313" spans="1:3" x14ac:dyDescent="0.2">
      <c r="A313" s="333"/>
      <c r="B313" s="582"/>
      <c r="C313" s="582"/>
    </row>
    <row r="314" spans="1:3" x14ac:dyDescent="0.2">
      <c r="A314" s="333"/>
      <c r="B314" s="582"/>
      <c r="C314" s="582"/>
    </row>
    <row r="315" spans="1:3" x14ac:dyDescent="0.2">
      <c r="A315" s="333"/>
      <c r="B315" s="582"/>
      <c r="C315" s="582"/>
    </row>
    <row r="316" spans="1:3" x14ac:dyDescent="0.2">
      <c r="A316" s="333"/>
      <c r="B316" s="582"/>
      <c r="C316" s="582"/>
    </row>
    <row r="317" spans="1:3" x14ac:dyDescent="0.2">
      <c r="A317" s="333"/>
      <c r="B317" s="582"/>
      <c r="C317" s="582"/>
    </row>
    <row r="318" spans="1:3" x14ac:dyDescent="0.2">
      <c r="A318" s="333"/>
      <c r="B318" s="582"/>
      <c r="C318" s="582"/>
    </row>
  </sheetData>
  <sheetProtection selectLockedCells="1"/>
  <mergeCells count="96">
    <mergeCell ref="AZ147:BE148"/>
    <mergeCell ref="A148:AG148"/>
    <mergeCell ref="A149:AG149"/>
    <mergeCell ref="A150:AG150"/>
    <mergeCell ref="AB131:AG131"/>
    <mergeCell ref="AH131:AM131"/>
    <mergeCell ref="AN131:AS131"/>
    <mergeCell ref="AT131:AY131"/>
    <mergeCell ref="V131:AA131"/>
    <mergeCell ref="A132:AG132"/>
    <mergeCell ref="A147:AG147"/>
    <mergeCell ref="A130:C130"/>
    <mergeCell ref="A131:C131"/>
    <mergeCell ref="D131:I131"/>
    <mergeCell ref="J131:O131"/>
    <mergeCell ref="P131:U131"/>
    <mergeCell ref="A129:C129"/>
    <mergeCell ref="A107:C107"/>
    <mergeCell ref="A108:C108"/>
    <mergeCell ref="D109:I109"/>
    <mergeCell ref="J109:O109"/>
    <mergeCell ref="AB109:AG109"/>
    <mergeCell ref="AH109:AM109"/>
    <mergeCell ref="AN109:AS109"/>
    <mergeCell ref="AT109:AY109"/>
    <mergeCell ref="D110:AG110"/>
    <mergeCell ref="P109:U109"/>
    <mergeCell ref="V109:AA109"/>
    <mergeCell ref="A106:C106"/>
    <mergeCell ref="D10:AG10"/>
    <mergeCell ref="D11:AG11"/>
    <mergeCell ref="D22:AG22"/>
    <mergeCell ref="D39:AG39"/>
    <mergeCell ref="D48:AG48"/>
    <mergeCell ref="A56:C56"/>
    <mergeCell ref="A57:C57"/>
    <mergeCell ref="D59:AG59"/>
    <mergeCell ref="D75:AK75"/>
    <mergeCell ref="A84:C84"/>
    <mergeCell ref="A105:C105"/>
    <mergeCell ref="L8:M8"/>
    <mergeCell ref="AF8:AF9"/>
    <mergeCell ref="AG8:AG9"/>
    <mergeCell ref="BD8:BD9"/>
    <mergeCell ref="BE8:BE9"/>
    <mergeCell ref="AN8:AO8"/>
    <mergeCell ref="AP8:AQ8"/>
    <mergeCell ref="AR8:AR9"/>
    <mergeCell ref="AS8:AS9"/>
    <mergeCell ref="AT8:AU8"/>
    <mergeCell ref="AV8:AW8"/>
    <mergeCell ref="AZ8:BA8"/>
    <mergeCell ref="BB8:BC8"/>
    <mergeCell ref="D8:E8"/>
    <mergeCell ref="F8:G8"/>
    <mergeCell ref="H8:H9"/>
    <mergeCell ref="I8:I9"/>
    <mergeCell ref="J8:K8"/>
    <mergeCell ref="AH7:AM7"/>
    <mergeCell ref="AN7:AS7"/>
    <mergeCell ref="AT7:AY7"/>
    <mergeCell ref="N8:N9"/>
    <mergeCell ref="O8:O9"/>
    <mergeCell ref="P8:Q8"/>
    <mergeCell ref="R8:S8"/>
    <mergeCell ref="T8:T9"/>
    <mergeCell ref="U8:U9"/>
    <mergeCell ref="AY8:AY9"/>
    <mergeCell ref="AD8:AE8"/>
    <mergeCell ref="AX8:AX9"/>
    <mergeCell ref="D7:I7"/>
    <mergeCell ref="J7:O7"/>
    <mergeCell ref="P7:U7"/>
    <mergeCell ref="V7:AA7"/>
    <mergeCell ref="AB7:AG7"/>
    <mergeCell ref="BF6:BF9"/>
    <mergeCell ref="BG6:BG9"/>
    <mergeCell ref="A6:A9"/>
    <mergeCell ref="B6:B9"/>
    <mergeCell ref="C6:C9"/>
    <mergeCell ref="D6:AG6"/>
    <mergeCell ref="AZ6:BE7"/>
    <mergeCell ref="AH8:AI8"/>
    <mergeCell ref="AJ8:AK8"/>
    <mergeCell ref="AL8:AL9"/>
    <mergeCell ref="AM8:AM9"/>
    <mergeCell ref="V8:W8"/>
    <mergeCell ref="X8:Y8"/>
    <mergeCell ref="Z8:Z9"/>
    <mergeCell ref="AA8:AA9"/>
    <mergeCell ref="AB8:AC8"/>
    <mergeCell ref="A1:BE1"/>
    <mergeCell ref="A2:BE2"/>
    <mergeCell ref="A3:BE3"/>
    <mergeCell ref="A4:BE4"/>
    <mergeCell ref="A5:BE5"/>
  </mergeCells>
  <printOptions horizontalCentered="1"/>
  <pageMargins left="0.19685039370078741" right="0.19685039370078741" top="1.3385826771653544" bottom="0.19685039370078741" header="0.43307086614173229" footer="0.51181102362204722"/>
  <pageSetup paperSize="8" scale="53" orientation="portrait" r:id="rId1"/>
  <headerFooter alignWithMargins="0">
    <oddHeader>&amp;R 3. számú melléklet: Az állami légiközlekedési alapképzési szak állami légijármű-vezető szakirány helikotervezető modul tantárgyai</oddHeader>
    <oddFooter>Készítette: Dr. Palik Mátyás &amp;D&amp;R&amp;P. oldal</oddFooter>
  </headerFooter>
  <rowBreaks count="2" manualBreakCount="2">
    <brk id="57" max="56" man="1"/>
    <brk id="110" max="56" man="1"/>
  </rowBreaks>
  <colBreaks count="1" manualBreakCount="1">
    <brk id="27" max="1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L314"/>
  <sheetViews>
    <sheetView view="pageBreakPreview" zoomScale="90" zoomScaleNormal="85" zoomScaleSheetLayoutView="90" workbookViewId="0">
      <pane xSplit="3" ySplit="11" topLeftCell="D119" activePane="bottomRight" state="frozen"/>
      <selection activeCell="AU87" sqref="AU87"/>
      <selection pane="topRight" activeCell="AU87" sqref="AU87"/>
      <selection pane="bottomLeft" activeCell="AU87" sqref="AU87"/>
      <selection pane="bottomRight" activeCell="A60" sqref="A60:BA140"/>
    </sheetView>
  </sheetViews>
  <sheetFormatPr defaultColWidth="10.6640625" defaultRowHeight="15.75" x14ac:dyDescent="0.2"/>
  <cols>
    <col min="1" max="1" width="15.6640625" style="334" customWidth="1"/>
    <col min="2" max="2" width="7.83203125" style="294" customWidth="1"/>
    <col min="3" max="3" width="69.5" style="294" bestFit="1" customWidth="1"/>
    <col min="4" max="15" width="5.1640625" style="654" hidden="1" customWidth="1"/>
    <col min="16" max="16" width="5.1640625" style="294" customWidth="1"/>
    <col min="17" max="17" width="6" style="294" customWidth="1"/>
    <col min="18" max="18" width="5.1640625" style="294" customWidth="1"/>
    <col min="19" max="19" width="6" style="294" customWidth="1"/>
    <col min="20" max="20" width="4.5" style="294" customWidth="1"/>
    <col min="21" max="22" width="5.1640625" style="294" customWidth="1"/>
    <col min="23" max="23" width="6" style="294" bestFit="1" customWidth="1"/>
    <col min="24" max="24" width="5.1640625" style="294" customWidth="1"/>
    <col min="25" max="25" width="6" style="294" bestFit="1" customWidth="1"/>
    <col min="26" max="28" width="5.1640625" style="294" customWidth="1"/>
    <col min="29" max="29" width="6" style="294" bestFit="1" customWidth="1"/>
    <col min="30" max="30" width="5.1640625" style="294" customWidth="1"/>
    <col min="31" max="31" width="6" style="294" bestFit="1" customWidth="1"/>
    <col min="32" max="34" width="5.1640625" style="294" customWidth="1"/>
    <col min="35" max="35" width="6" style="294" bestFit="1" customWidth="1"/>
    <col min="36" max="36" width="5.1640625" style="294" customWidth="1"/>
    <col min="37" max="37" width="6" style="294" bestFit="1" customWidth="1"/>
    <col min="38" max="40" width="5.1640625" style="294" customWidth="1"/>
    <col min="41" max="41" width="6" style="294" bestFit="1" customWidth="1"/>
    <col min="42" max="42" width="5.1640625" style="294" customWidth="1"/>
    <col min="43" max="43" width="6" style="294" bestFit="1" customWidth="1"/>
    <col min="44" max="44" width="4.5" style="294" bestFit="1" customWidth="1"/>
    <col min="45" max="48" width="5.1640625" style="294" customWidth="1"/>
    <col min="49" max="49" width="6" style="294" bestFit="1" customWidth="1"/>
    <col min="50" max="51" width="5.1640625" style="294" customWidth="1"/>
    <col min="52" max="52" width="6" style="294" bestFit="1" customWidth="1"/>
    <col min="53" max="53" width="7.5" style="294" bestFit="1" customWidth="1"/>
    <col min="54" max="54" width="6" style="294" bestFit="1" customWidth="1"/>
    <col min="55" max="55" width="7.5" style="294" bestFit="1" customWidth="1"/>
    <col min="56" max="56" width="6.83203125" style="294" bestFit="1" customWidth="1"/>
    <col min="57" max="57" width="6.83203125" style="294" customWidth="1"/>
    <col min="58" max="58" width="36.33203125" style="294" hidden="1" customWidth="1"/>
    <col min="59" max="59" width="56" style="294" hidden="1" customWidth="1"/>
    <col min="60" max="60" width="1.83203125" style="294" customWidth="1"/>
    <col min="61" max="61" width="4.1640625" style="294" bestFit="1" customWidth="1"/>
    <col min="62" max="62" width="3.6640625" style="294" bestFit="1" customWidth="1"/>
    <col min="63" max="16384" width="10.6640625" style="294"/>
  </cols>
  <sheetData>
    <row r="1" spans="1:64" ht="21.75" customHeight="1" x14ac:dyDescent="0.2">
      <c r="A1" s="770" t="s">
        <v>0</v>
      </c>
      <c r="B1" s="770"/>
      <c r="C1" s="770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84"/>
      <c r="BA1" s="784"/>
      <c r="BB1" s="784"/>
      <c r="BC1" s="784"/>
      <c r="BD1" s="784"/>
      <c r="BE1" s="784"/>
    </row>
    <row r="2" spans="1:64" ht="21.75" customHeight="1" x14ac:dyDescent="0.2">
      <c r="A2" s="773" t="s">
        <v>1</v>
      </c>
      <c r="B2" s="773"/>
      <c r="C2" s="773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85"/>
      <c r="BA2" s="785"/>
      <c r="BB2" s="785"/>
      <c r="BC2" s="785"/>
      <c r="BD2" s="785"/>
      <c r="BE2" s="785"/>
    </row>
    <row r="3" spans="1:64" ht="21.75" customHeight="1" x14ac:dyDescent="0.2">
      <c r="A3" s="770" t="s">
        <v>420</v>
      </c>
      <c r="B3" s="770"/>
      <c r="C3" s="770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771"/>
      <c r="AL3" s="771"/>
      <c r="AM3" s="771"/>
      <c r="AN3" s="771"/>
      <c r="AO3" s="771"/>
      <c r="AP3" s="771"/>
      <c r="AQ3" s="771"/>
      <c r="AR3" s="771"/>
      <c r="AS3" s="771"/>
      <c r="AT3" s="771"/>
      <c r="AU3" s="771"/>
      <c r="AV3" s="771"/>
      <c r="AW3" s="771"/>
      <c r="AX3" s="771"/>
      <c r="AY3" s="771"/>
      <c r="AZ3" s="784"/>
      <c r="BA3" s="784"/>
      <c r="BB3" s="784"/>
      <c r="BC3" s="784"/>
      <c r="BD3" s="784"/>
      <c r="BE3" s="784"/>
    </row>
    <row r="4" spans="1:64" ht="15.75" customHeight="1" x14ac:dyDescent="0.2">
      <c r="A4" s="776" t="s">
        <v>458</v>
      </c>
      <c r="B4" s="776"/>
      <c r="C4" s="776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777"/>
      <c r="AY4" s="777"/>
      <c r="AZ4" s="778"/>
      <c r="BA4" s="778"/>
      <c r="BB4" s="778"/>
      <c r="BC4" s="778"/>
      <c r="BD4" s="778"/>
      <c r="BE4" s="778"/>
    </row>
    <row r="5" spans="1:64" ht="47.45" customHeight="1" thickBot="1" x14ac:dyDescent="0.25">
      <c r="A5" s="779" t="s">
        <v>2</v>
      </c>
      <c r="B5" s="779"/>
      <c r="C5" s="779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1"/>
      <c r="BA5" s="781"/>
      <c r="BB5" s="781"/>
      <c r="BC5" s="781"/>
      <c r="BD5" s="781"/>
      <c r="BE5" s="781"/>
    </row>
    <row r="6" spans="1:64" ht="16.149999999999999" customHeight="1" thickTop="1" thickBot="1" x14ac:dyDescent="0.25">
      <c r="A6" s="753" t="s">
        <v>3</v>
      </c>
      <c r="B6" s="756" t="s">
        <v>4</v>
      </c>
      <c r="C6" s="759" t="s">
        <v>5</v>
      </c>
      <c r="D6" s="762" t="s">
        <v>6</v>
      </c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764" t="s">
        <v>7</v>
      </c>
      <c r="BA6" s="765"/>
      <c r="BB6" s="765"/>
      <c r="BC6" s="765"/>
      <c r="BD6" s="765"/>
      <c r="BE6" s="766"/>
      <c r="BF6" s="744" t="s">
        <v>8</v>
      </c>
      <c r="BG6" s="746" t="s">
        <v>9</v>
      </c>
    </row>
    <row r="7" spans="1:64" ht="16.149999999999999" customHeight="1" thickBot="1" x14ac:dyDescent="0.25">
      <c r="A7" s="754"/>
      <c r="B7" s="757"/>
      <c r="C7" s="760"/>
      <c r="D7" s="748" t="s">
        <v>10</v>
      </c>
      <c r="E7" s="749"/>
      <c r="F7" s="749"/>
      <c r="G7" s="749"/>
      <c r="H7" s="749"/>
      <c r="I7" s="750"/>
      <c r="J7" s="751" t="s">
        <v>11</v>
      </c>
      <c r="K7" s="749"/>
      <c r="L7" s="749"/>
      <c r="M7" s="749"/>
      <c r="N7" s="749"/>
      <c r="O7" s="752"/>
      <c r="P7" s="748" t="s">
        <v>12</v>
      </c>
      <c r="Q7" s="749"/>
      <c r="R7" s="749"/>
      <c r="S7" s="749"/>
      <c r="T7" s="749"/>
      <c r="U7" s="750"/>
      <c r="V7" s="751" t="s">
        <v>13</v>
      </c>
      <c r="W7" s="749"/>
      <c r="X7" s="749"/>
      <c r="Y7" s="749"/>
      <c r="Z7" s="749"/>
      <c r="AA7" s="750"/>
      <c r="AB7" s="751" t="s">
        <v>14</v>
      </c>
      <c r="AC7" s="749"/>
      <c r="AD7" s="749"/>
      <c r="AE7" s="749"/>
      <c r="AF7" s="749"/>
      <c r="AG7" s="752"/>
      <c r="AH7" s="751" t="s">
        <v>15</v>
      </c>
      <c r="AI7" s="749"/>
      <c r="AJ7" s="749"/>
      <c r="AK7" s="749"/>
      <c r="AL7" s="749"/>
      <c r="AM7" s="752"/>
      <c r="AN7" s="751" t="s">
        <v>16</v>
      </c>
      <c r="AO7" s="749"/>
      <c r="AP7" s="749"/>
      <c r="AQ7" s="749"/>
      <c r="AR7" s="749"/>
      <c r="AS7" s="752"/>
      <c r="AT7" s="751" t="s">
        <v>17</v>
      </c>
      <c r="AU7" s="749"/>
      <c r="AV7" s="749"/>
      <c r="AW7" s="749"/>
      <c r="AX7" s="749"/>
      <c r="AY7" s="752"/>
      <c r="AZ7" s="767"/>
      <c r="BA7" s="768"/>
      <c r="BB7" s="768"/>
      <c r="BC7" s="768"/>
      <c r="BD7" s="768"/>
      <c r="BE7" s="769"/>
      <c r="BF7" s="745"/>
      <c r="BG7" s="747"/>
    </row>
    <row r="8" spans="1:64" ht="16.149999999999999" customHeight="1" thickBot="1" x14ac:dyDescent="0.25">
      <c r="A8" s="754"/>
      <c r="B8" s="757"/>
      <c r="C8" s="760"/>
      <c r="D8" s="738" t="s">
        <v>18</v>
      </c>
      <c r="E8" s="738"/>
      <c r="F8" s="739" t="s">
        <v>19</v>
      </c>
      <c r="G8" s="739"/>
      <c r="H8" s="734" t="s">
        <v>20</v>
      </c>
      <c r="I8" s="740" t="s">
        <v>21</v>
      </c>
      <c r="J8" s="738" t="s">
        <v>18</v>
      </c>
      <c r="K8" s="738"/>
      <c r="L8" s="739" t="s">
        <v>19</v>
      </c>
      <c r="M8" s="739"/>
      <c r="N8" s="734" t="s">
        <v>20</v>
      </c>
      <c r="O8" s="740" t="s">
        <v>21</v>
      </c>
      <c r="P8" s="738" t="s">
        <v>18</v>
      </c>
      <c r="Q8" s="738"/>
      <c r="R8" s="739" t="s">
        <v>19</v>
      </c>
      <c r="S8" s="739"/>
      <c r="T8" s="734" t="s">
        <v>20</v>
      </c>
      <c r="U8" s="740" t="s">
        <v>21</v>
      </c>
      <c r="V8" s="738" t="s">
        <v>18</v>
      </c>
      <c r="W8" s="738"/>
      <c r="X8" s="739" t="s">
        <v>19</v>
      </c>
      <c r="Y8" s="739"/>
      <c r="Z8" s="734" t="s">
        <v>20</v>
      </c>
      <c r="AA8" s="740" t="s">
        <v>21</v>
      </c>
      <c r="AB8" s="738" t="s">
        <v>18</v>
      </c>
      <c r="AC8" s="738"/>
      <c r="AD8" s="739" t="s">
        <v>19</v>
      </c>
      <c r="AE8" s="739"/>
      <c r="AF8" s="734" t="s">
        <v>20</v>
      </c>
      <c r="AG8" s="740" t="s">
        <v>21</v>
      </c>
      <c r="AH8" s="738" t="s">
        <v>18</v>
      </c>
      <c r="AI8" s="738"/>
      <c r="AJ8" s="739" t="s">
        <v>19</v>
      </c>
      <c r="AK8" s="739"/>
      <c r="AL8" s="734" t="s">
        <v>20</v>
      </c>
      <c r="AM8" s="740" t="s">
        <v>21</v>
      </c>
      <c r="AN8" s="738" t="s">
        <v>18</v>
      </c>
      <c r="AO8" s="738"/>
      <c r="AP8" s="739" t="s">
        <v>19</v>
      </c>
      <c r="AQ8" s="739"/>
      <c r="AR8" s="734" t="s">
        <v>20</v>
      </c>
      <c r="AS8" s="740" t="s">
        <v>21</v>
      </c>
      <c r="AT8" s="738" t="s">
        <v>18</v>
      </c>
      <c r="AU8" s="738"/>
      <c r="AV8" s="739" t="s">
        <v>19</v>
      </c>
      <c r="AW8" s="739"/>
      <c r="AX8" s="734" t="s">
        <v>20</v>
      </c>
      <c r="AY8" s="782" t="s">
        <v>21</v>
      </c>
      <c r="AZ8" s="783" t="s">
        <v>18</v>
      </c>
      <c r="BA8" s="738"/>
      <c r="BB8" s="739" t="s">
        <v>19</v>
      </c>
      <c r="BC8" s="739"/>
      <c r="BD8" s="734" t="s">
        <v>20</v>
      </c>
      <c r="BE8" s="736" t="s">
        <v>22</v>
      </c>
      <c r="BF8" s="745"/>
      <c r="BG8" s="747"/>
    </row>
    <row r="9" spans="1:64" ht="80.099999999999994" customHeight="1" thickBot="1" x14ac:dyDescent="0.25">
      <c r="A9" s="755"/>
      <c r="B9" s="758"/>
      <c r="C9" s="786"/>
      <c r="D9" s="254" t="s">
        <v>23</v>
      </c>
      <c r="E9" s="255" t="s">
        <v>24</v>
      </c>
      <c r="F9" s="255" t="s">
        <v>23</v>
      </c>
      <c r="G9" s="255" t="s">
        <v>24</v>
      </c>
      <c r="H9" s="734"/>
      <c r="I9" s="740"/>
      <c r="J9" s="254" t="s">
        <v>23</v>
      </c>
      <c r="K9" s="255" t="s">
        <v>24</v>
      </c>
      <c r="L9" s="255" t="s">
        <v>23</v>
      </c>
      <c r="M9" s="255" t="s">
        <v>24</v>
      </c>
      <c r="N9" s="734"/>
      <c r="O9" s="740"/>
      <c r="P9" s="254" t="s">
        <v>23</v>
      </c>
      <c r="Q9" s="255" t="s">
        <v>24</v>
      </c>
      <c r="R9" s="255" t="s">
        <v>23</v>
      </c>
      <c r="S9" s="255" t="s">
        <v>24</v>
      </c>
      <c r="T9" s="734"/>
      <c r="U9" s="740"/>
      <c r="V9" s="254" t="s">
        <v>23</v>
      </c>
      <c r="W9" s="255" t="s">
        <v>24</v>
      </c>
      <c r="X9" s="255" t="s">
        <v>23</v>
      </c>
      <c r="Y9" s="255" t="s">
        <v>24</v>
      </c>
      <c r="Z9" s="734"/>
      <c r="AA9" s="740"/>
      <c r="AB9" s="254" t="s">
        <v>23</v>
      </c>
      <c r="AC9" s="255" t="s">
        <v>24</v>
      </c>
      <c r="AD9" s="255" t="s">
        <v>23</v>
      </c>
      <c r="AE9" s="255" t="s">
        <v>24</v>
      </c>
      <c r="AF9" s="734"/>
      <c r="AG9" s="740"/>
      <c r="AH9" s="254" t="s">
        <v>23</v>
      </c>
      <c r="AI9" s="255" t="s">
        <v>24</v>
      </c>
      <c r="AJ9" s="255" t="s">
        <v>23</v>
      </c>
      <c r="AK9" s="255" t="s">
        <v>24</v>
      </c>
      <c r="AL9" s="734"/>
      <c r="AM9" s="740"/>
      <c r="AN9" s="254" t="s">
        <v>23</v>
      </c>
      <c r="AO9" s="255" t="s">
        <v>24</v>
      </c>
      <c r="AP9" s="255" t="s">
        <v>23</v>
      </c>
      <c r="AQ9" s="255" t="s">
        <v>24</v>
      </c>
      <c r="AR9" s="734"/>
      <c r="AS9" s="740"/>
      <c r="AT9" s="254" t="s">
        <v>23</v>
      </c>
      <c r="AU9" s="255" t="s">
        <v>24</v>
      </c>
      <c r="AV9" s="255" t="s">
        <v>23</v>
      </c>
      <c r="AW9" s="255" t="s">
        <v>24</v>
      </c>
      <c r="AX9" s="734"/>
      <c r="AY9" s="782"/>
      <c r="AZ9" s="254" t="s">
        <v>23</v>
      </c>
      <c r="BA9" s="255" t="s">
        <v>24</v>
      </c>
      <c r="BB9" s="255" t="s">
        <v>23</v>
      </c>
      <c r="BC9" s="255" t="s">
        <v>24</v>
      </c>
      <c r="BD9" s="735"/>
      <c r="BE9" s="737"/>
      <c r="BF9" s="745"/>
      <c r="BG9" s="747"/>
    </row>
    <row r="10" spans="1:64" s="262" customFormat="1" ht="16.149999999999999" hidden="1" customHeight="1" x14ac:dyDescent="0.2">
      <c r="A10" s="256">
        <v>1</v>
      </c>
      <c r="B10" s="257"/>
      <c r="C10" s="258" t="s">
        <v>25</v>
      </c>
      <c r="D10" s="726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259"/>
      <c r="BA10" s="260"/>
      <c r="BB10" s="260"/>
      <c r="BC10" s="260"/>
      <c r="BD10" s="260"/>
      <c r="BE10" s="261"/>
      <c r="BF10" s="425"/>
      <c r="BG10" s="3"/>
    </row>
    <row r="11" spans="1:64" s="264" customFormat="1" ht="16.149999999999999" hidden="1" customHeight="1" x14ac:dyDescent="0.2">
      <c r="A11" s="380" t="s">
        <v>26</v>
      </c>
      <c r="B11" s="288"/>
      <c r="C11" s="368" t="s">
        <v>27</v>
      </c>
      <c r="D11" s="713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657"/>
      <c r="AI11" s="657"/>
      <c r="AJ11" s="657"/>
      <c r="AK11" s="657"/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579"/>
      <c r="BA11" s="580"/>
      <c r="BB11" s="580"/>
      <c r="BC11" s="580"/>
      <c r="BD11" s="580"/>
      <c r="BE11" s="581"/>
      <c r="BF11" s="426"/>
      <c r="BG11" s="4"/>
      <c r="BH11" s="263"/>
    </row>
    <row r="12" spans="1:64" s="582" customFormat="1" ht="16.149999999999999" hidden="1" customHeight="1" x14ac:dyDescent="0.2">
      <c r="A12" s="369" t="s">
        <v>28</v>
      </c>
      <c r="B12" s="370" t="s">
        <v>29</v>
      </c>
      <c r="C12" s="267" t="s">
        <v>30</v>
      </c>
      <c r="D12" s="371"/>
      <c r="E12" s="372" t="str">
        <f>IF(D12*15=0,"",D12*15)</f>
        <v/>
      </c>
      <c r="F12" s="373">
        <v>4</v>
      </c>
      <c r="G12" s="374">
        <v>60</v>
      </c>
      <c r="H12" s="373">
        <v>2</v>
      </c>
      <c r="I12" s="375" t="s">
        <v>31</v>
      </c>
      <c r="J12" s="371"/>
      <c r="K12" s="374" t="str">
        <f t="shared" ref="K12:K17" si="0">IF(J12*15=0,"",J12*15)</f>
        <v/>
      </c>
      <c r="L12" s="373"/>
      <c r="M12" s="374" t="str">
        <f t="shared" ref="M12:M17" si="1">IF(L12*15=0,"",L12*15)</f>
        <v/>
      </c>
      <c r="N12" s="373"/>
      <c r="O12" s="375"/>
      <c r="P12" s="371"/>
      <c r="Q12" s="374" t="str">
        <f t="shared" ref="Q12:Q18" si="2">IF(P12*15=0,"",P12*15)</f>
        <v/>
      </c>
      <c r="R12" s="373"/>
      <c r="S12" s="374" t="str">
        <f t="shared" ref="S12:S18" si="3">IF(R12*15=0,"",R12*15)</f>
        <v/>
      </c>
      <c r="T12" s="373"/>
      <c r="U12" s="375"/>
      <c r="V12" s="371"/>
      <c r="W12" s="374" t="str">
        <f t="shared" ref="W12:W18" si="4">IF(V12*15=0,"",V12*15)</f>
        <v/>
      </c>
      <c r="X12" s="373"/>
      <c r="Y12" s="374" t="str">
        <f t="shared" ref="Y12:Y18" si="5">IF(X12*15=0,"",X12*15)</f>
        <v/>
      </c>
      <c r="Z12" s="373"/>
      <c r="AA12" s="375"/>
      <c r="AB12" s="371"/>
      <c r="AC12" s="376" t="str">
        <f t="shared" ref="AC12:AC20" si="6">IF(AB12*15=0,"",AB12*15)</f>
        <v/>
      </c>
      <c r="AD12" s="373"/>
      <c r="AE12" s="376" t="str">
        <f t="shared" ref="AE12:AE20" si="7">IF(AD12*15=0,"",AD12*15)</f>
        <v/>
      </c>
      <c r="AF12" s="373"/>
      <c r="AG12" s="377"/>
      <c r="AH12" s="371"/>
      <c r="AI12" s="376" t="str">
        <f t="shared" ref="AI12:AI20" si="8">IF(AH12*15=0,"",AH12*15)</f>
        <v/>
      </c>
      <c r="AJ12" s="373"/>
      <c r="AK12" s="376" t="str">
        <f t="shared" ref="AK12:AK20" si="9">IF(AJ12*15=0,"",AJ12*15)</f>
        <v/>
      </c>
      <c r="AL12" s="373"/>
      <c r="AM12" s="377"/>
      <c r="AN12" s="371"/>
      <c r="AO12" s="376" t="str">
        <f t="shared" ref="AO12:AO19" si="10">IF(AN12*15=0,"",AN12*15)</f>
        <v/>
      </c>
      <c r="AP12" s="373"/>
      <c r="AQ12" s="376" t="str">
        <f t="shared" ref="AQ12:AQ19" si="11">IF(AP12*15=0,"",AP12*15)</f>
        <v/>
      </c>
      <c r="AR12" s="373"/>
      <c r="AS12" s="377"/>
      <c r="AT12" s="371"/>
      <c r="AU12" s="376" t="str">
        <f t="shared" ref="AU12:AU19" si="12">IF(AT12*15=0,"",AT12*15)</f>
        <v/>
      </c>
      <c r="AV12" s="373"/>
      <c r="AW12" s="376" t="str">
        <f t="shared" ref="AW12:AW19" si="13">IF(AV12*15=0,"",AV12*15)</f>
        <v/>
      </c>
      <c r="AX12" s="373"/>
      <c r="AY12" s="377"/>
      <c r="AZ12" s="378" t="str">
        <f>IF(D12+J12+P12+V12+AB12+AH12+AN12+AT12=0,"",D12+J12+P12+V12+AB12+AH12+AN12+AT12)</f>
        <v/>
      </c>
      <c r="BA12" s="374" t="str">
        <f>IF((D12+J12+P12+V12+AB12+AH12+AN12+AT12)*15=0,"",(D12+J12+P12+V12+AB12+AH12+AN12+AT12)*15)</f>
        <v/>
      </c>
      <c r="BB12" s="379">
        <f>IF(F12+L12+R12+X12+AD12+AJ12+AP12+AV12=0,"",F12+L12+R12+X12+AD12+AJ12+AP12+AV12)</f>
        <v>4</v>
      </c>
      <c r="BC12" s="374">
        <f>IF((F12+L12+R12+X12+AD12+AJ12+AP12+AV12)*15=0,"",(F12+L12+R12+X12+AD12+AJ12+AP12+AV12)*15)</f>
        <v>60</v>
      </c>
      <c r="BD12" s="379">
        <f>IF(H12+N12+T12+Z12+AF12+AL12+AR12+AX12=0,"",H12+N12+T12+Z12+AF12+AL12+AR12+AX12)</f>
        <v>2</v>
      </c>
      <c r="BE12" s="448">
        <f>IF((D12+J12+P12+V12+AB12+F12+L12+R12+X12+AD12+AH12+AN12+AT12+AF12+AP12+AV12)=0,"",(D12+J12+P12+V12+AB12+F12+L12+R12+X12+AD12+AH12+AN12+AT12+AJ12+AP12+AV12))</f>
        <v>4</v>
      </c>
      <c r="BF12" s="426" t="s">
        <v>32</v>
      </c>
      <c r="BG12" s="274" t="s">
        <v>33</v>
      </c>
      <c r="BH12" s="275"/>
      <c r="BI12" s="275"/>
      <c r="BJ12" s="275"/>
      <c r="BK12" s="275"/>
      <c r="BL12" s="275"/>
    </row>
    <row r="13" spans="1:64" s="582" customFormat="1" ht="16.149999999999999" hidden="1" customHeight="1" x14ac:dyDescent="0.2">
      <c r="A13" s="265" t="s">
        <v>34</v>
      </c>
      <c r="B13" s="266" t="s">
        <v>29</v>
      </c>
      <c r="C13" s="267" t="s">
        <v>35</v>
      </c>
      <c r="D13" s="201">
        <v>1</v>
      </c>
      <c r="E13" s="268">
        <v>13</v>
      </c>
      <c r="F13" s="198">
        <v>3</v>
      </c>
      <c r="G13" s="269">
        <v>36</v>
      </c>
      <c r="H13" s="198">
        <v>5</v>
      </c>
      <c r="I13" s="270" t="s">
        <v>36</v>
      </c>
      <c r="J13" s="201"/>
      <c r="K13" s="269" t="str">
        <f t="shared" si="0"/>
        <v/>
      </c>
      <c r="L13" s="198"/>
      <c r="M13" s="269" t="str">
        <f t="shared" si="1"/>
        <v/>
      </c>
      <c r="N13" s="198"/>
      <c r="O13" s="270"/>
      <c r="P13" s="201"/>
      <c r="Q13" s="269" t="str">
        <f t="shared" si="2"/>
        <v/>
      </c>
      <c r="R13" s="198"/>
      <c r="S13" s="269" t="str">
        <f t="shared" si="3"/>
        <v/>
      </c>
      <c r="T13" s="198"/>
      <c r="U13" s="270"/>
      <c r="V13" s="201"/>
      <c r="W13" s="269" t="str">
        <f t="shared" si="4"/>
        <v/>
      </c>
      <c r="X13" s="198"/>
      <c r="Y13" s="269" t="str">
        <f t="shared" si="5"/>
        <v/>
      </c>
      <c r="Z13" s="198"/>
      <c r="AA13" s="270"/>
      <c r="AB13" s="201"/>
      <c r="AC13" s="197" t="str">
        <f t="shared" si="6"/>
        <v/>
      </c>
      <c r="AD13" s="198"/>
      <c r="AE13" s="197" t="str">
        <f t="shared" si="7"/>
        <v/>
      </c>
      <c r="AF13" s="198"/>
      <c r="AG13" s="271"/>
      <c r="AH13" s="201"/>
      <c r="AI13" s="197" t="str">
        <f t="shared" si="8"/>
        <v/>
      </c>
      <c r="AJ13" s="198"/>
      <c r="AK13" s="197" t="str">
        <f t="shared" si="9"/>
        <v/>
      </c>
      <c r="AL13" s="198"/>
      <c r="AM13" s="271"/>
      <c r="AN13" s="201"/>
      <c r="AO13" s="197" t="str">
        <f t="shared" si="10"/>
        <v/>
      </c>
      <c r="AP13" s="198"/>
      <c r="AQ13" s="197" t="str">
        <f t="shared" si="11"/>
        <v/>
      </c>
      <c r="AR13" s="198"/>
      <c r="AS13" s="271"/>
      <c r="AT13" s="201"/>
      <c r="AU13" s="197" t="str">
        <f t="shared" si="12"/>
        <v/>
      </c>
      <c r="AV13" s="198"/>
      <c r="AW13" s="197" t="str">
        <f t="shared" si="13"/>
        <v/>
      </c>
      <c r="AX13" s="198"/>
      <c r="AY13" s="271"/>
      <c r="AZ13" s="272">
        <f t="shared" ref="AZ13:AZ20" si="14">IF(D13+J13+P13+V13+AB13+AH13+AN13+AT13=0,"",D13+J13+P13+V13+AB13+AH13+AN13+AT13)</f>
        <v>1</v>
      </c>
      <c r="BA13" s="269">
        <f t="shared" ref="BA13:BA20" si="15">IF((D13+J13+P13+V13+AB13+AH13+AN13+AT13)*15=0,"",(D13+J13+P13+V13+AB13+AH13+AN13+AT13)*15)</f>
        <v>15</v>
      </c>
      <c r="BB13" s="273">
        <f t="shared" ref="BB13:BB20" si="16">IF(F13+L13+R13+X13+AD13+AJ13+AP13+AV13=0,"",F13+L13+R13+X13+AD13+AJ13+AP13+AV13)</f>
        <v>3</v>
      </c>
      <c r="BC13" s="269">
        <f t="shared" ref="BC13:BC20" si="17">IF((F13+L13+R13+X13+AD13+AJ13+AP13+AV13)*15=0,"",(F13+L13+R13+X13+AD13+AJ13+AP13+AV13)*15)</f>
        <v>45</v>
      </c>
      <c r="BD13" s="273">
        <f t="shared" ref="BD13:BD20" si="18">IF(H13+N13+T13+Z13+AF13+AL13+AR13+AX13=0,"",H13+N13+T13+Z13+AF13+AL13+AR13+AX13)</f>
        <v>5</v>
      </c>
      <c r="BE13" s="449">
        <f t="shared" ref="BE13:BE20" si="19">IF((D13+J13+P13+V13+AB13+F13+L13+R13+X13+AD13+AH13+AN13+AT13+AF13+AP13+AV13)=0,"",(D13+J13+P13+V13+AB13+F13+L13+R13+X13+AD13+AH13+AN13+AT13+AJ13+AP13+AV13))</f>
        <v>4</v>
      </c>
      <c r="BF13" s="426" t="s">
        <v>271</v>
      </c>
      <c r="BG13" s="274"/>
    </row>
    <row r="14" spans="1:64" s="582" customFormat="1" ht="16.149999999999999" hidden="1" customHeight="1" x14ac:dyDescent="0.2">
      <c r="A14" s="265" t="s">
        <v>37</v>
      </c>
      <c r="B14" s="266" t="s">
        <v>29</v>
      </c>
      <c r="C14" s="267" t="s">
        <v>38</v>
      </c>
      <c r="D14" s="201">
        <v>2</v>
      </c>
      <c r="E14" s="268">
        <v>20</v>
      </c>
      <c r="F14" s="198">
        <v>3</v>
      </c>
      <c r="G14" s="269">
        <v>37</v>
      </c>
      <c r="H14" s="198">
        <v>4</v>
      </c>
      <c r="I14" s="270" t="s">
        <v>36</v>
      </c>
      <c r="J14" s="201"/>
      <c r="K14" s="269" t="str">
        <f t="shared" si="0"/>
        <v/>
      </c>
      <c r="L14" s="198"/>
      <c r="M14" s="269" t="str">
        <f t="shared" si="1"/>
        <v/>
      </c>
      <c r="N14" s="198"/>
      <c r="O14" s="270"/>
      <c r="P14" s="201"/>
      <c r="Q14" s="269" t="str">
        <f t="shared" si="2"/>
        <v/>
      </c>
      <c r="R14" s="198"/>
      <c r="S14" s="269" t="str">
        <f t="shared" si="3"/>
        <v/>
      </c>
      <c r="T14" s="198"/>
      <c r="U14" s="270"/>
      <c r="V14" s="201"/>
      <c r="W14" s="269" t="str">
        <f t="shared" si="4"/>
        <v/>
      </c>
      <c r="X14" s="198"/>
      <c r="Y14" s="269" t="str">
        <f t="shared" si="5"/>
        <v/>
      </c>
      <c r="Z14" s="198"/>
      <c r="AA14" s="270"/>
      <c r="AB14" s="201"/>
      <c r="AC14" s="197" t="str">
        <f t="shared" si="6"/>
        <v/>
      </c>
      <c r="AD14" s="198"/>
      <c r="AE14" s="197" t="str">
        <f t="shared" si="7"/>
        <v/>
      </c>
      <c r="AF14" s="198"/>
      <c r="AG14" s="271"/>
      <c r="AH14" s="201"/>
      <c r="AI14" s="197" t="str">
        <f t="shared" si="8"/>
        <v/>
      </c>
      <c r="AJ14" s="198"/>
      <c r="AK14" s="197" t="str">
        <f t="shared" si="9"/>
        <v/>
      </c>
      <c r="AL14" s="198"/>
      <c r="AM14" s="271"/>
      <c r="AN14" s="201"/>
      <c r="AO14" s="197" t="str">
        <f t="shared" si="10"/>
        <v/>
      </c>
      <c r="AP14" s="198"/>
      <c r="AQ14" s="197" t="str">
        <f t="shared" si="11"/>
        <v/>
      </c>
      <c r="AR14" s="198"/>
      <c r="AS14" s="271"/>
      <c r="AT14" s="201"/>
      <c r="AU14" s="197" t="str">
        <f t="shared" si="12"/>
        <v/>
      </c>
      <c r="AV14" s="198"/>
      <c r="AW14" s="197" t="str">
        <f t="shared" si="13"/>
        <v/>
      </c>
      <c r="AX14" s="198"/>
      <c r="AY14" s="271"/>
      <c r="AZ14" s="272">
        <f t="shared" si="14"/>
        <v>2</v>
      </c>
      <c r="BA14" s="269">
        <f t="shared" si="15"/>
        <v>30</v>
      </c>
      <c r="BB14" s="273">
        <f t="shared" si="16"/>
        <v>3</v>
      </c>
      <c r="BC14" s="269">
        <f t="shared" si="17"/>
        <v>45</v>
      </c>
      <c r="BD14" s="273">
        <f t="shared" si="18"/>
        <v>4</v>
      </c>
      <c r="BE14" s="449">
        <f t="shared" si="19"/>
        <v>5</v>
      </c>
      <c r="BF14" s="426" t="s">
        <v>271</v>
      </c>
      <c r="BG14" s="274"/>
    </row>
    <row r="15" spans="1:64" s="582" customFormat="1" ht="16.149999999999999" hidden="1" customHeight="1" x14ac:dyDescent="0.2">
      <c r="A15" s="265" t="s">
        <v>39</v>
      </c>
      <c r="B15" s="266" t="s">
        <v>29</v>
      </c>
      <c r="C15" s="267" t="s">
        <v>40</v>
      </c>
      <c r="D15" s="201">
        <v>2</v>
      </c>
      <c r="E15" s="268">
        <v>22</v>
      </c>
      <c r="F15" s="198">
        <v>5</v>
      </c>
      <c r="G15" s="269">
        <v>57</v>
      </c>
      <c r="H15" s="198">
        <v>5</v>
      </c>
      <c r="I15" s="270" t="s">
        <v>36</v>
      </c>
      <c r="J15" s="201"/>
      <c r="K15" s="269" t="str">
        <f t="shared" si="0"/>
        <v/>
      </c>
      <c r="L15" s="198"/>
      <c r="M15" s="269" t="str">
        <f t="shared" si="1"/>
        <v/>
      </c>
      <c r="N15" s="198"/>
      <c r="O15" s="270"/>
      <c r="P15" s="201"/>
      <c r="Q15" s="269" t="str">
        <f t="shared" si="2"/>
        <v/>
      </c>
      <c r="R15" s="198"/>
      <c r="S15" s="269" t="str">
        <f t="shared" si="3"/>
        <v/>
      </c>
      <c r="T15" s="198"/>
      <c r="U15" s="270"/>
      <c r="V15" s="201"/>
      <c r="W15" s="269" t="str">
        <f t="shared" si="4"/>
        <v/>
      </c>
      <c r="X15" s="198"/>
      <c r="Y15" s="269" t="str">
        <f t="shared" si="5"/>
        <v/>
      </c>
      <c r="Z15" s="198"/>
      <c r="AA15" s="270"/>
      <c r="AB15" s="201"/>
      <c r="AC15" s="197" t="str">
        <f t="shared" si="6"/>
        <v/>
      </c>
      <c r="AD15" s="198"/>
      <c r="AE15" s="197" t="str">
        <f t="shared" si="7"/>
        <v/>
      </c>
      <c r="AF15" s="198"/>
      <c r="AG15" s="271"/>
      <c r="AH15" s="201"/>
      <c r="AI15" s="197" t="str">
        <f t="shared" si="8"/>
        <v/>
      </c>
      <c r="AJ15" s="198"/>
      <c r="AK15" s="197" t="str">
        <f t="shared" si="9"/>
        <v/>
      </c>
      <c r="AL15" s="198"/>
      <c r="AM15" s="271"/>
      <c r="AN15" s="201"/>
      <c r="AO15" s="197" t="str">
        <f t="shared" si="10"/>
        <v/>
      </c>
      <c r="AP15" s="198"/>
      <c r="AQ15" s="197" t="str">
        <f t="shared" si="11"/>
        <v/>
      </c>
      <c r="AR15" s="198"/>
      <c r="AS15" s="271"/>
      <c r="AT15" s="201"/>
      <c r="AU15" s="197" t="str">
        <f t="shared" si="12"/>
        <v/>
      </c>
      <c r="AV15" s="198"/>
      <c r="AW15" s="197" t="str">
        <f t="shared" si="13"/>
        <v/>
      </c>
      <c r="AX15" s="198"/>
      <c r="AY15" s="271"/>
      <c r="AZ15" s="272">
        <f t="shared" si="14"/>
        <v>2</v>
      </c>
      <c r="BA15" s="269">
        <f t="shared" si="15"/>
        <v>30</v>
      </c>
      <c r="BB15" s="273">
        <f t="shared" si="16"/>
        <v>5</v>
      </c>
      <c r="BC15" s="269">
        <f t="shared" si="17"/>
        <v>75</v>
      </c>
      <c r="BD15" s="273">
        <f t="shared" si="18"/>
        <v>5</v>
      </c>
      <c r="BE15" s="449">
        <f t="shared" si="19"/>
        <v>7</v>
      </c>
      <c r="BF15" s="426" t="s">
        <v>271</v>
      </c>
      <c r="BG15" s="274"/>
    </row>
    <row r="16" spans="1:64" s="582" customFormat="1" ht="16.149999999999999" hidden="1" customHeight="1" x14ac:dyDescent="0.2">
      <c r="A16" s="265" t="s">
        <v>41</v>
      </c>
      <c r="B16" s="266" t="s">
        <v>29</v>
      </c>
      <c r="C16" s="242" t="s">
        <v>42</v>
      </c>
      <c r="D16" s="201">
        <v>2</v>
      </c>
      <c r="E16" s="268">
        <v>22</v>
      </c>
      <c r="F16" s="198">
        <v>5</v>
      </c>
      <c r="G16" s="269">
        <v>57</v>
      </c>
      <c r="H16" s="198">
        <v>4</v>
      </c>
      <c r="I16" s="270" t="s">
        <v>36</v>
      </c>
      <c r="J16" s="201"/>
      <c r="K16" s="269" t="str">
        <f t="shared" si="0"/>
        <v/>
      </c>
      <c r="L16" s="198"/>
      <c r="M16" s="269" t="str">
        <f t="shared" si="1"/>
        <v/>
      </c>
      <c r="N16" s="198"/>
      <c r="O16" s="270"/>
      <c r="P16" s="201"/>
      <c r="Q16" s="269" t="str">
        <f t="shared" si="2"/>
        <v/>
      </c>
      <c r="R16" s="198"/>
      <c r="S16" s="269" t="str">
        <f t="shared" si="3"/>
        <v/>
      </c>
      <c r="T16" s="198"/>
      <c r="U16" s="270"/>
      <c r="V16" s="201"/>
      <c r="W16" s="269" t="str">
        <f t="shared" si="4"/>
        <v/>
      </c>
      <c r="X16" s="198"/>
      <c r="Y16" s="269" t="str">
        <f t="shared" si="5"/>
        <v/>
      </c>
      <c r="Z16" s="198"/>
      <c r="AA16" s="270"/>
      <c r="AB16" s="201"/>
      <c r="AC16" s="197" t="str">
        <f t="shared" si="6"/>
        <v/>
      </c>
      <c r="AD16" s="198"/>
      <c r="AE16" s="197" t="str">
        <f t="shared" si="7"/>
        <v/>
      </c>
      <c r="AF16" s="198"/>
      <c r="AG16" s="271"/>
      <c r="AH16" s="201"/>
      <c r="AI16" s="197" t="str">
        <f t="shared" si="8"/>
        <v/>
      </c>
      <c r="AJ16" s="198"/>
      <c r="AK16" s="197" t="str">
        <f t="shared" si="9"/>
        <v/>
      </c>
      <c r="AL16" s="198"/>
      <c r="AM16" s="271"/>
      <c r="AN16" s="201"/>
      <c r="AO16" s="197" t="str">
        <f t="shared" si="10"/>
        <v/>
      </c>
      <c r="AP16" s="198"/>
      <c r="AQ16" s="197" t="str">
        <f t="shared" si="11"/>
        <v/>
      </c>
      <c r="AR16" s="198"/>
      <c r="AS16" s="271"/>
      <c r="AT16" s="201"/>
      <c r="AU16" s="197" t="str">
        <f t="shared" si="12"/>
        <v/>
      </c>
      <c r="AV16" s="198"/>
      <c r="AW16" s="197" t="str">
        <f t="shared" si="13"/>
        <v/>
      </c>
      <c r="AX16" s="198"/>
      <c r="AY16" s="271"/>
      <c r="AZ16" s="272">
        <f t="shared" si="14"/>
        <v>2</v>
      </c>
      <c r="BA16" s="269">
        <f t="shared" si="15"/>
        <v>30</v>
      </c>
      <c r="BB16" s="273">
        <f t="shared" si="16"/>
        <v>5</v>
      </c>
      <c r="BC16" s="269">
        <f t="shared" si="17"/>
        <v>75</v>
      </c>
      <c r="BD16" s="273">
        <f t="shared" si="18"/>
        <v>4</v>
      </c>
      <c r="BE16" s="449">
        <f t="shared" si="19"/>
        <v>7</v>
      </c>
      <c r="BF16" s="426" t="s">
        <v>271</v>
      </c>
      <c r="BG16" s="274"/>
    </row>
    <row r="17" spans="1:59" ht="16.149999999999999" hidden="1" customHeight="1" x14ac:dyDescent="0.2">
      <c r="A17" s="265" t="s">
        <v>267</v>
      </c>
      <c r="B17" s="277" t="s">
        <v>29</v>
      </c>
      <c r="C17" s="242" t="s">
        <v>269</v>
      </c>
      <c r="D17" s="201"/>
      <c r="E17" s="220" t="str">
        <f>IF(D17*15=0,"",D17*15)</f>
        <v/>
      </c>
      <c r="F17" s="198"/>
      <c r="G17" s="197" t="str">
        <f>IF(F17*15=0,"",F17*15)</f>
        <v/>
      </c>
      <c r="H17" s="198"/>
      <c r="I17" s="270"/>
      <c r="J17" s="201">
        <v>1</v>
      </c>
      <c r="K17" s="197">
        <f t="shared" si="0"/>
        <v>15</v>
      </c>
      <c r="L17" s="198">
        <v>1</v>
      </c>
      <c r="M17" s="269">
        <f t="shared" si="1"/>
        <v>15</v>
      </c>
      <c r="N17" s="198">
        <v>4</v>
      </c>
      <c r="O17" s="270" t="s">
        <v>43</v>
      </c>
      <c r="P17" s="201"/>
      <c r="Q17" s="197" t="str">
        <f t="shared" si="2"/>
        <v/>
      </c>
      <c r="R17" s="198"/>
      <c r="S17" s="197" t="str">
        <f t="shared" si="3"/>
        <v/>
      </c>
      <c r="T17" s="198"/>
      <c r="U17" s="270"/>
      <c r="V17" s="201"/>
      <c r="W17" s="197" t="str">
        <f t="shared" si="4"/>
        <v/>
      </c>
      <c r="X17" s="198"/>
      <c r="Y17" s="197" t="str">
        <f t="shared" si="5"/>
        <v/>
      </c>
      <c r="Z17" s="198"/>
      <c r="AA17" s="270"/>
      <c r="AB17" s="201"/>
      <c r="AC17" s="197" t="str">
        <f t="shared" si="6"/>
        <v/>
      </c>
      <c r="AD17" s="198"/>
      <c r="AE17" s="197" t="str">
        <f t="shared" si="7"/>
        <v/>
      </c>
      <c r="AF17" s="198"/>
      <c r="AG17" s="271"/>
      <c r="AH17" s="201"/>
      <c r="AI17" s="197" t="str">
        <f t="shared" si="8"/>
        <v/>
      </c>
      <c r="AJ17" s="198"/>
      <c r="AK17" s="197" t="str">
        <f t="shared" si="9"/>
        <v/>
      </c>
      <c r="AL17" s="198"/>
      <c r="AM17" s="271"/>
      <c r="AN17" s="201"/>
      <c r="AO17" s="197" t="str">
        <f t="shared" si="10"/>
        <v/>
      </c>
      <c r="AP17" s="198"/>
      <c r="AQ17" s="197" t="str">
        <f t="shared" si="11"/>
        <v/>
      </c>
      <c r="AR17" s="198"/>
      <c r="AS17" s="271"/>
      <c r="AT17" s="201"/>
      <c r="AU17" s="197" t="str">
        <f t="shared" si="12"/>
        <v/>
      </c>
      <c r="AV17" s="198"/>
      <c r="AW17" s="269" t="str">
        <f t="shared" si="13"/>
        <v/>
      </c>
      <c r="AX17" s="198"/>
      <c r="AY17" s="271"/>
      <c r="AZ17" s="202">
        <f t="shared" si="14"/>
        <v>1</v>
      </c>
      <c r="BA17" s="197">
        <f t="shared" si="15"/>
        <v>15</v>
      </c>
      <c r="BB17" s="203">
        <f t="shared" si="16"/>
        <v>1</v>
      </c>
      <c r="BC17" s="197">
        <f t="shared" si="17"/>
        <v>15</v>
      </c>
      <c r="BD17" s="203">
        <f t="shared" si="18"/>
        <v>4</v>
      </c>
      <c r="BE17" s="204">
        <f t="shared" si="19"/>
        <v>2</v>
      </c>
      <c r="BF17" s="426" t="s">
        <v>272</v>
      </c>
      <c r="BG17" s="278" t="s">
        <v>44</v>
      </c>
    </row>
    <row r="18" spans="1:59" s="583" customFormat="1" ht="16.149999999999999" hidden="1" customHeight="1" x14ac:dyDescent="0.2">
      <c r="A18" s="265" t="s">
        <v>45</v>
      </c>
      <c r="B18" s="266" t="s">
        <v>29</v>
      </c>
      <c r="C18" s="18" t="s">
        <v>46</v>
      </c>
      <c r="D18" s="279"/>
      <c r="E18" s="268" t="str">
        <f>IF(D18*15=0,"",D18*15)</f>
        <v/>
      </c>
      <c r="F18" s="280"/>
      <c r="G18" s="269" t="str">
        <f>IF(F18*15=0,"",F18*15)</f>
        <v/>
      </c>
      <c r="H18" s="280"/>
      <c r="I18" s="281"/>
      <c r="J18" s="279">
        <v>1</v>
      </c>
      <c r="K18" s="269">
        <v>7</v>
      </c>
      <c r="L18" s="280">
        <v>1</v>
      </c>
      <c r="M18" s="269">
        <v>8</v>
      </c>
      <c r="N18" s="280">
        <v>2</v>
      </c>
      <c r="O18" s="281" t="s">
        <v>31</v>
      </c>
      <c r="P18" s="279"/>
      <c r="Q18" s="269" t="str">
        <f t="shared" si="2"/>
        <v/>
      </c>
      <c r="R18" s="280"/>
      <c r="S18" s="269" t="str">
        <f t="shared" si="3"/>
        <v/>
      </c>
      <c r="T18" s="280"/>
      <c r="U18" s="281"/>
      <c r="V18" s="279"/>
      <c r="W18" s="269" t="str">
        <f t="shared" si="4"/>
        <v/>
      </c>
      <c r="X18" s="280"/>
      <c r="Y18" s="269" t="str">
        <f t="shared" si="5"/>
        <v/>
      </c>
      <c r="Z18" s="280"/>
      <c r="AA18" s="281"/>
      <c r="AB18" s="279"/>
      <c r="AC18" s="269" t="str">
        <f t="shared" si="6"/>
        <v/>
      </c>
      <c r="AD18" s="280"/>
      <c r="AE18" s="269" t="str">
        <f t="shared" si="7"/>
        <v/>
      </c>
      <c r="AF18" s="280"/>
      <c r="AG18" s="282"/>
      <c r="AH18" s="279"/>
      <c r="AI18" s="269" t="str">
        <f t="shared" si="8"/>
        <v/>
      </c>
      <c r="AJ18" s="280"/>
      <c r="AK18" s="269" t="str">
        <f t="shared" si="9"/>
        <v/>
      </c>
      <c r="AL18" s="280"/>
      <c r="AM18" s="282"/>
      <c r="AN18" s="279"/>
      <c r="AO18" s="269" t="str">
        <f t="shared" si="10"/>
        <v/>
      </c>
      <c r="AP18" s="280"/>
      <c r="AQ18" s="269" t="str">
        <f t="shared" si="11"/>
        <v/>
      </c>
      <c r="AR18" s="280"/>
      <c r="AS18" s="282"/>
      <c r="AT18" s="279"/>
      <c r="AU18" s="269" t="str">
        <f t="shared" si="12"/>
        <v/>
      </c>
      <c r="AV18" s="280"/>
      <c r="AW18" s="269" t="str">
        <f t="shared" si="13"/>
        <v/>
      </c>
      <c r="AX18" s="280"/>
      <c r="AY18" s="282"/>
      <c r="AZ18" s="272">
        <f t="shared" si="14"/>
        <v>1</v>
      </c>
      <c r="BA18" s="269">
        <f t="shared" si="15"/>
        <v>15</v>
      </c>
      <c r="BB18" s="273">
        <f t="shared" si="16"/>
        <v>1</v>
      </c>
      <c r="BC18" s="269">
        <f t="shared" si="17"/>
        <v>15</v>
      </c>
      <c r="BD18" s="273">
        <f t="shared" si="18"/>
        <v>2</v>
      </c>
      <c r="BE18" s="449">
        <f t="shared" si="19"/>
        <v>2</v>
      </c>
      <c r="BF18" s="426" t="s">
        <v>47</v>
      </c>
      <c r="BG18" s="283" t="s">
        <v>48</v>
      </c>
    </row>
    <row r="19" spans="1:59" s="1" customFormat="1" ht="16.149999999999999" hidden="1" customHeight="1" x14ac:dyDescent="0.25">
      <c r="A19" s="616" t="s">
        <v>268</v>
      </c>
      <c r="B19" s="12" t="s">
        <v>29</v>
      </c>
      <c r="C19" s="617" t="s">
        <v>270</v>
      </c>
      <c r="D19" s="621"/>
      <c r="E19" s="643" t="str">
        <f>IF(D19*15=0,"",D19*15)</f>
        <v/>
      </c>
      <c r="F19" s="644"/>
      <c r="G19" s="614" t="str">
        <f>IF(F19*15=0,"",F19*15)</f>
        <v/>
      </c>
      <c r="H19" s="644"/>
      <c r="I19" s="645"/>
      <c r="J19" s="621"/>
      <c r="K19" s="614" t="str">
        <f>IF(J19*15=0,"",J19*15)</f>
        <v/>
      </c>
      <c r="L19" s="644"/>
      <c r="M19" s="614" t="str">
        <f>IF(L19*15=0,"",L19*15)</f>
        <v/>
      </c>
      <c r="N19" s="644"/>
      <c r="O19" s="645"/>
      <c r="P19" s="609">
        <v>2</v>
      </c>
      <c r="Q19" s="618">
        <f>IF(P19*15=0,"",P19*15)</f>
        <v>30</v>
      </c>
      <c r="R19" s="607">
        <v>0</v>
      </c>
      <c r="S19" s="618" t="str">
        <f>IF(R19*15=0,"",R19*15)</f>
        <v/>
      </c>
      <c r="T19" s="619">
        <v>2</v>
      </c>
      <c r="U19" s="620" t="s">
        <v>31</v>
      </c>
      <c r="V19" s="6"/>
      <c r="W19" s="14" t="str">
        <f>IF(V19*15=0,"",V19*15)</f>
        <v/>
      </c>
      <c r="X19" s="7"/>
      <c r="Y19" s="14" t="str">
        <f>IF(X19*15=0,"",X19*15)</f>
        <v/>
      </c>
      <c r="Z19" s="7"/>
      <c r="AA19" s="9"/>
      <c r="AB19" s="6"/>
      <c r="AC19" s="14" t="str">
        <f t="shared" si="6"/>
        <v/>
      </c>
      <c r="AD19" s="7"/>
      <c r="AE19" s="14" t="str">
        <f t="shared" si="7"/>
        <v/>
      </c>
      <c r="AF19" s="7"/>
      <c r="AG19" s="10"/>
      <c r="AH19" s="6"/>
      <c r="AI19" s="14" t="str">
        <f t="shared" si="8"/>
        <v/>
      </c>
      <c r="AJ19" s="7"/>
      <c r="AK19" s="14" t="str">
        <f t="shared" si="9"/>
        <v/>
      </c>
      <c r="AL19" s="7"/>
      <c r="AM19" s="10"/>
      <c r="AN19" s="6"/>
      <c r="AO19" s="14" t="str">
        <f t="shared" si="10"/>
        <v/>
      </c>
      <c r="AP19" s="7"/>
      <c r="AQ19" s="14" t="str">
        <f t="shared" si="11"/>
        <v/>
      </c>
      <c r="AR19" s="7"/>
      <c r="AS19" s="10"/>
      <c r="AT19" s="6"/>
      <c r="AU19" s="14" t="str">
        <f t="shared" si="12"/>
        <v/>
      </c>
      <c r="AV19" s="7"/>
      <c r="AW19" s="14" t="str">
        <f t="shared" si="13"/>
        <v/>
      </c>
      <c r="AX19" s="7"/>
      <c r="AY19" s="10"/>
      <c r="AZ19" s="15">
        <f t="shared" si="14"/>
        <v>2</v>
      </c>
      <c r="BA19" s="14">
        <f t="shared" si="15"/>
        <v>30</v>
      </c>
      <c r="BB19" s="273" t="str">
        <f t="shared" si="16"/>
        <v/>
      </c>
      <c r="BC19" s="269" t="str">
        <f t="shared" si="17"/>
        <v/>
      </c>
      <c r="BD19" s="16">
        <f t="shared" si="18"/>
        <v>2</v>
      </c>
      <c r="BE19" s="204">
        <f t="shared" si="19"/>
        <v>2</v>
      </c>
      <c r="BF19" s="427" t="s">
        <v>156</v>
      </c>
      <c r="BG19" s="17" t="s">
        <v>44</v>
      </c>
    </row>
    <row r="20" spans="1:59" s="1" customFormat="1" ht="15.75" hidden="1" customHeight="1" x14ac:dyDescent="0.25">
      <c r="A20" s="5"/>
      <c r="B20" s="12" t="s">
        <v>29</v>
      </c>
      <c r="C20" s="613" t="s">
        <v>450</v>
      </c>
      <c r="D20" s="621"/>
      <c r="E20" s="614"/>
      <c r="F20" s="644"/>
      <c r="G20" s="614"/>
      <c r="H20" s="644"/>
      <c r="I20" s="645"/>
      <c r="J20" s="621"/>
      <c r="K20" s="614"/>
      <c r="L20" s="644"/>
      <c r="M20" s="614"/>
      <c r="N20" s="644"/>
      <c r="O20" s="645"/>
      <c r="P20" s="6"/>
      <c r="Q20" s="14" t="str">
        <f t="shared" ref="Q20" si="20">IF(P20*15=0,"",P20*15)</f>
        <v/>
      </c>
      <c r="R20" s="607">
        <v>2</v>
      </c>
      <c r="S20" s="614">
        <f t="shared" ref="S20" si="21">IF(R20*15=0,"",R20*15)</f>
        <v>30</v>
      </c>
      <c r="T20" s="607">
        <v>2</v>
      </c>
      <c r="U20" s="611" t="s">
        <v>43</v>
      </c>
      <c r="V20" s="6"/>
      <c r="W20" s="14"/>
      <c r="X20" s="7"/>
      <c r="Y20" s="14"/>
      <c r="Z20" s="7"/>
      <c r="AA20" s="9"/>
      <c r="AB20" s="6"/>
      <c r="AC20" s="14" t="str">
        <f t="shared" si="6"/>
        <v/>
      </c>
      <c r="AD20" s="7"/>
      <c r="AE20" s="14" t="str">
        <f t="shared" si="7"/>
        <v/>
      </c>
      <c r="AF20" s="7"/>
      <c r="AG20" s="10"/>
      <c r="AH20" s="6"/>
      <c r="AI20" s="14" t="str">
        <f t="shared" si="8"/>
        <v/>
      </c>
      <c r="AJ20" s="7"/>
      <c r="AK20" s="14" t="str">
        <f t="shared" si="9"/>
        <v/>
      </c>
      <c r="AL20" s="7"/>
      <c r="AM20" s="10"/>
      <c r="AN20" s="6"/>
      <c r="AO20" s="14"/>
      <c r="AP20" s="7"/>
      <c r="AQ20" s="14"/>
      <c r="AR20" s="600"/>
      <c r="AS20" s="612"/>
      <c r="AT20" s="6"/>
      <c r="AU20" s="14"/>
      <c r="AV20" s="7"/>
      <c r="AW20" s="14"/>
      <c r="AX20" s="7"/>
      <c r="AY20" s="10"/>
      <c r="AZ20" s="15" t="str">
        <f t="shared" si="14"/>
        <v/>
      </c>
      <c r="BA20" s="14" t="str">
        <f t="shared" si="15"/>
        <v/>
      </c>
      <c r="BB20" s="273">
        <f t="shared" si="16"/>
        <v>2</v>
      </c>
      <c r="BC20" s="269">
        <f t="shared" si="17"/>
        <v>30</v>
      </c>
      <c r="BD20" s="16">
        <f t="shared" si="18"/>
        <v>2</v>
      </c>
      <c r="BE20" s="204">
        <f t="shared" si="19"/>
        <v>2</v>
      </c>
      <c r="BF20" s="17"/>
      <c r="BG20" s="17"/>
    </row>
    <row r="21" spans="1:59" s="286" customFormat="1" ht="16.149999999999999" hidden="1" customHeight="1" x14ac:dyDescent="0.2">
      <c r="A21" s="382"/>
      <c r="B21" s="285"/>
      <c r="C21" s="383" t="s">
        <v>49</v>
      </c>
      <c r="D21" s="19">
        <f>IF(SUM(D12:D20)=0,"",SUM(D12:D20))</f>
        <v>7</v>
      </c>
      <c r="E21" s="20">
        <v>77</v>
      </c>
      <c r="F21" s="20">
        <f>IF(SUM(F12:F20)=0,"",SUM(F12:F20))</f>
        <v>20</v>
      </c>
      <c r="G21" s="20">
        <v>247</v>
      </c>
      <c r="H21" s="20">
        <f>IF(SUM(H12:H20)=0,"",SUM(H12:H20))</f>
        <v>20</v>
      </c>
      <c r="I21" s="343">
        <f>IF(SUM(D12:D20)+SUM(F12:F20)=0,"",SUM(D12:D20)+SUM(F12:F20))</f>
        <v>27</v>
      </c>
      <c r="J21" s="19">
        <f>IF(SUM(J12:J20)=0,"",SUM(J12:J20))</f>
        <v>2</v>
      </c>
      <c r="K21" s="20">
        <f>IF(SUM(J12:J20)*15=0,"",SUM(J12:J20)*15)</f>
        <v>30</v>
      </c>
      <c r="L21" s="20">
        <f>IF(SUM(L12:L20)=0,"",SUM(L12:L20))</f>
        <v>2</v>
      </c>
      <c r="M21" s="20">
        <f>IF(SUM(L12:L20)*15=0,"",SUM(L12:L20)*15)</f>
        <v>30</v>
      </c>
      <c r="N21" s="21">
        <f>IF(SUM(N12:N20)=0,"",SUM(N12:N20))</f>
        <v>6</v>
      </c>
      <c r="O21" s="343">
        <f>IF(SUM(J12:J20)+SUM(L12:L20)=0,"",SUM(J12:J20)+SUM(L12:L20))</f>
        <v>4</v>
      </c>
      <c r="P21" s="19">
        <f>IF(SUM(P12:P20)=0,"",SUM(P12:P20))</f>
        <v>2</v>
      </c>
      <c r="Q21" s="20">
        <f>IF(SUM(P12:P20)*15=0,"",SUM(P12:P20)*15)</f>
        <v>30</v>
      </c>
      <c r="R21" s="20">
        <f>IF(SUM(R12:R20)=0,"",SUM(R12:R20))</f>
        <v>2</v>
      </c>
      <c r="S21" s="20">
        <f>IF(SUM(R12:R20)*15=0,"",SUM(R12:R20)*15)</f>
        <v>30</v>
      </c>
      <c r="T21" s="21">
        <f>IF(SUM(T12:T20)=0,"",SUM(T12:T20))</f>
        <v>4</v>
      </c>
      <c r="U21" s="343">
        <f>IF(SUM(P12:P20)+SUM(R12:R20)=0,"",SUM(P12:P20)+SUM(R12:R20))</f>
        <v>4</v>
      </c>
      <c r="V21" s="19" t="str">
        <f>IF(SUM(V12:V20)=0,"",SUM(V12:V20))</f>
        <v/>
      </c>
      <c r="W21" s="20" t="str">
        <f>IF(SUM(V12:V20)*15=0,"",SUM(V12:V20)*15)</f>
        <v/>
      </c>
      <c r="X21" s="20" t="str">
        <f>IF(SUM(X12:X20)=0,"",SUM(X12:X20))</f>
        <v/>
      </c>
      <c r="Y21" s="20" t="str">
        <f>IF(SUM(X12:X20)*15=0,"",SUM(X12:X20)*15)</f>
        <v/>
      </c>
      <c r="Z21" s="21" t="str">
        <f>IF(SUM(Z12:Z20)=0,"",SUM(Z12:Z20))</f>
        <v/>
      </c>
      <c r="AA21" s="343" t="str">
        <f>IF(SUM(V12:V20)+SUM(X12:X20)=0,"",SUM(V12:V20)+SUM(X12:X20))</f>
        <v/>
      </c>
      <c r="AB21" s="19" t="str">
        <f>IF(SUM(AB12:AB20)=0,"",SUM(AB12:AB20))</f>
        <v/>
      </c>
      <c r="AC21" s="20" t="str">
        <f>IF(SUM(AB12:AB20)*15=0,"",SUM(AB12:AB20)*15)</f>
        <v/>
      </c>
      <c r="AD21" s="20" t="str">
        <f>IF(SUM(AD12:AD20)=0,"",SUM(AD12:AD20))</f>
        <v/>
      </c>
      <c r="AE21" s="20" t="str">
        <f>IF(SUM(AD12:AD20)*15=0,"",SUM(AD12:AD20)*15)</f>
        <v/>
      </c>
      <c r="AF21" s="21" t="str">
        <f>IF(SUM(AF12:AF20)=0,"",SUM(AF12:AF20))</f>
        <v/>
      </c>
      <c r="AG21" s="344" t="str">
        <f>IF(SUM(AB12:AB20)+SUM(AD12:AD20)=0,"",SUM(AB12:AB20)+SUM(AD12:AD20))</f>
        <v/>
      </c>
      <c r="AH21" s="19" t="str">
        <f>IF(SUM(AH12:AH20)=0,"",SUM(AH12:AH20))</f>
        <v/>
      </c>
      <c r="AI21" s="20" t="str">
        <f>IF(SUM(AH12:AH20)*15=0,"",SUM(AH12:AH20)*15)</f>
        <v/>
      </c>
      <c r="AJ21" s="20" t="str">
        <f>IF(SUM(AJ12:AJ20)=0,"",SUM(AJ12:AJ20))</f>
        <v/>
      </c>
      <c r="AK21" s="20" t="str">
        <f>IF(SUM(AJ12:AJ20)*15=0,"",SUM(AJ12:AJ20)*15)</f>
        <v/>
      </c>
      <c r="AL21" s="21" t="str">
        <f>IF(SUM(AL12:AL20)=0,"",SUM(AL12:AL20))</f>
        <v/>
      </c>
      <c r="AM21" s="344" t="str">
        <f>IF(SUM(AH12:AH20)+SUM(AJ12:AJ20)=0,"",SUM(AH12:AH20)+SUM(AJ12:AJ20))</f>
        <v/>
      </c>
      <c r="AN21" s="19" t="str">
        <f>IF(SUM(AN12:AN20)=0,"",SUM(AN12:AN20))</f>
        <v/>
      </c>
      <c r="AO21" s="20" t="str">
        <f>IF(SUM(AN12:AN20)*15=0,"",SUM(AN12:AN20)*15)</f>
        <v/>
      </c>
      <c r="AP21" s="20" t="str">
        <f>IF(SUM(AP12:AP20)=0,"",SUM(AP12:AP20))</f>
        <v/>
      </c>
      <c r="AQ21" s="20" t="str">
        <f>IF(SUM(AP12:AP20)*15=0,"",SUM(AP12:AP20)*15)</f>
        <v/>
      </c>
      <c r="AR21" s="21" t="str">
        <f>IF(SUM(AR12:AR20)=0,"",SUM(AR12:AR20))</f>
        <v/>
      </c>
      <c r="AS21" s="344" t="str">
        <f>IF(SUM(AN12:AN20)+SUM(AP12:AP20)=0,"",SUM(AN12:AN20)+SUM(AP12:AP20))</f>
        <v/>
      </c>
      <c r="AT21" s="19" t="str">
        <f>IF(SUM(AT12:AT20)=0,"",SUM(AT12:AT20))</f>
        <v/>
      </c>
      <c r="AU21" s="20" t="str">
        <f>IF(SUM(AT12:AT20)*15=0,"",SUM(AT12:AT20)*15)</f>
        <v/>
      </c>
      <c r="AV21" s="20" t="str">
        <f>IF(SUM(AV12:AV20)=0,"",SUM(AV12:AV20))</f>
        <v/>
      </c>
      <c r="AW21" s="20" t="str">
        <f>IF(SUM(AV12:AV20)*15=0,"",SUM(AV12:AV20)*15)</f>
        <v/>
      </c>
      <c r="AX21" s="21" t="str">
        <f>IF(SUM(AX12:AX20)=0,"",SUM(AX12:AX20))</f>
        <v/>
      </c>
      <c r="AY21" s="344" t="str">
        <f>IF(SUM(AT12:AT20)+SUM(AV12:AV20)=0,"",SUM(AT12:AT20)+SUM(AV12:AV20))</f>
        <v/>
      </c>
      <c r="AZ21" s="23">
        <f>IF(SUM(AZ12:AZ20)=0,"",SUM(AZ12:AZ20))</f>
        <v>11</v>
      </c>
      <c r="BA21" s="20">
        <f>IF(SUM(AZ12:AZ20)*15=0,"",SUM(AZ12:AZ20)*15)</f>
        <v>165</v>
      </c>
      <c r="BB21" s="20">
        <f>IF(SUM(BB12:BB20)=0,"",SUM(BB12:BB20))</f>
        <v>24</v>
      </c>
      <c r="BC21" s="20">
        <f>IF(SUM(BB12:BB20)*15=0,"",SUM(BB12:BB20)*15)</f>
        <v>360</v>
      </c>
      <c r="BD21" s="250">
        <f>IF(SUM(BD12:BD20)=0,"",SUM(BD12:BD20))</f>
        <v>30</v>
      </c>
      <c r="BE21" s="345">
        <f>IF(SUM(AZ12:AZ20)+SUM(BB12:BB20)=0,"",SUM(AZ12:AZ20)+SUM(BB12:BB20))</f>
        <v>35</v>
      </c>
      <c r="BF21" s="428"/>
      <c r="BG21" s="24"/>
    </row>
    <row r="22" spans="1:59" s="289" customFormat="1" ht="16.149999999999999" hidden="1" customHeight="1" x14ac:dyDescent="0.2">
      <c r="A22" s="287" t="s">
        <v>50</v>
      </c>
      <c r="B22" s="288"/>
      <c r="C22" s="368" t="s">
        <v>51</v>
      </c>
      <c r="D22" s="713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585"/>
      <c r="BA22" s="580"/>
      <c r="BB22" s="580"/>
      <c r="BC22" s="580"/>
      <c r="BD22" s="580"/>
      <c r="BE22" s="581"/>
      <c r="BF22" s="425"/>
      <c r="BG22" s="3"/>
    </row>
    <row r="23" spans="1:59" s="40" customFormat="1" ht="16.149999999999999" hidden="1" customHeight="1" x14ac:dyDescent="0.2">
      <c r="A23" s="28" t="s">
        <v>52</v>
      </c>
      <c r="B23" s="29" t="s">
        <v>29</v>
      </c>
      <c r="C23" s="30" t="s">
        <v>53</v>
      </c>
      <c r="D23" s="31">
        <v>2</v>
      </c>
      <c r="E23" s="32">
        <f t="shared" ref="E23:E37" si="22">IF(D23*15=0,"",D23*15)</f>
        <v>30</v>
      </c>
      <c r="F23" s="33"/>
      <c r="G23" s="32" t="str">
        <f t="shared" ref="G23:G37" si="23">IF(F23*15=0,"",F23*15)</f>
        <v/>
      </c>
      <c r="H23" s="33">
        <v>2</v>
      </c>
      <c r="I23" s="34" t="s">
        <v>36</v>
      </c>
      <c r="J23" s="35"/>
      <c r="K23" s="32" t="str">
        <f t="shared" ref="K23:K37" si="24">IF(J23*15=0,"",J23*15)</f>
        <v/>
      </c>
      <c r="L23" s="33"/>
      <c r="M23" s="32" t="str">
        <f t="shared" ref="M23:M37" si="25">IF(L23*15=0,"",L23*15)</f>
        <v/>
      </c>
      <c r="N23" s="33"/>
      <c r="O23" s="34"/>
      <c r="P23" s="35"/>
      <c r="Q23" s="32" t="str">
        <f t="shared" ref="Q23:Q37" si="26">IF(P23*15=0,"",P23*15)</f>
        <v/>
      </c>
      <c r="R23" s="33"/>
      <c r="S23" s="32" t="str">
        <f t="shared" ref="S23:S37" si="27">IF(R23*15=0,"",R23*15)</f>
        <v/>
      </c>
      <c r="T23" s="33"/>
      <c r="U23" s="34"/>
      <c r="V23" s="35"/>
      <c r="W23" s="32" t="str">
        <f t="shared" ref="W23:W37" si="28">IF(V23*15=0,"",V23*15)</f>
        <v/>
      </c>
      <c r="X23" s="33"/>
      <c r="Y23" s="32" t="str">
        <f t="shared" ref="Y23:Y37" si="29">IF(X23*15=0,"",X23*15)</f>
        <v/>
      </c>
      <c r="Z23" s="33"/>
      <c r="AA23" s="34"/>
      <c r="AB23" s="35"/>
      <c r="AC23" s="32" t="str">
        <f t="shared" ref="AC23:AC37" si="30">IF(AB23*15=0,"",AB23*15)</f>
        <v/>
      </c>
      <c r="AD23" s="33"/>
      <c r="AE23" s="32" t="str">
        <f t="shared" ref="AE23:AE37" si="31">IF(AD23*15=0,"",AD23*15)</f>
        <v/>
      </c>
      <c r="AF23" s="33"/>
      <c r="AG23" s="36"/>
      <c r="AH23" s="35"/>
      <c r="AI23" s="32" t="str">
        <f t="shared" ref="AI23:AI37" si="32">IF(AH23*15=0,"",AH23*15)</f>
        <v/>
      </c>
      <c r="AJ23" s="33"/>
      <c r="AK23" s="32" t="str">
        <f t="shared" ref="AK23:AK37" si="33">IF(AJ23*15=0,"",AJ23*15)</f>
        <v/>
      </c>
      <c r="AL23" s="33"/>
      <c r="AM23" s="36"/>
      <c r="AN23" s="35"/>
      <c r="AO23" s="32" t="str">
        <f t="shared" ref="AO23:AO37" si="34">IF(AN23*15=0,"",AN23*15)</f>
        <v/>
      </c>
      <c r="AP23" s="33"/>
      <c r="AQ23" s="32" t="str">
        <f t="shared" ref="AQ23:AQ37" si="35">IF(AP23*15=0,"",AP23*15)</f>
        <v/>
      </c>
      <c r="AR23" s="33"/>
      <c r="AS23" s="36"/>
      <c r="AT23" s="35"/>
      <c r="AU23" s="32" t="str">
        <f t="shared" ref="AU23:AU37" si="36">IF(AT23*15=0,"",AT23*15)</f>
        <v/>
      </c>
      <c r="AV23" s="33"/>
      <c r="AW23" s="32" t="str">
        <f t="shared" ref="AW23:AW37" si="37">IF(AV23*15=0,"",AV23*15)</f>
        <v/>
      </c>
      <c r="AX23" s="33"/>
      <c r="AY23" s="36"/>
      <c r="AZ23" s="37">
        <f t="shared" ref="AZ23:AZ37" si="38">IF(D23+J23+P23+V23+AB23+AH23+AN23+AT23=0,"",D23+J23+P23+V23+AB23+AH23+AN23+AT23)</f>
        <v>2</v>
      </c>
      <c r="BA23" s="32">
        <f t="shared" ref="BA23:BA37" si="39">IF((D23+J23+P23+V23+AB23+AH23+AN23+AT23)*15=0,"",(D23+J23+P23+V23+AB23+AH23+AN23+AT23)*15)</f>
        <v>30</v>
      </c>
      <c r="BB23" s="38" t="str">
        <f t="shared" ref="BB23:BB37" si="40">IF(F23+L23+R23+X23+AD23+AJ23+AP23+AV23=0,"",F23+L23+R23+X23+AD23+AJ23+AP23+AV23)</f>
        <v/>
      </c>
      <c r="BC23" s="32" t="str">
        <f t="shared" ref="BC23:BC37" si="41">IF((F23+L23+R23+X23+AD23+AJ23+AP23+AV23)*15=0,"",(F23+L23+R23+X23+AD23+AJ23+AP23+AV23)*15)</f>
        <v/>
      </c>
      <c r="BD23" s="38">
        <f t="shared" ref="BD23:BD37" si="42">IF(H23+N23+T23+Z23+AF23+AL23+AR23+AX23=0,"",H23+N23+T23+Z23+AF23+AL23+AR23+AX23)</f>
        <v>2</v>
      </c>
      <c r="BE23" s="39">
        <f t="shared" ref="BE23:BE37" si="43">IF((D23+J23+P23+V23+AB23+F23+L23+R23+X23+AD23+AH23+AN23+AT23+AF23+AP23+AV23)=0,"",(D23+J23+P23+V23+AB23+F23+L23+R23+X23+AD23+AH23+AN23+AT23+AJ23+AP23+AV23))</f>
        <v>2</v>
      </c>
      <c r="BF23" s="429" t="s">
        <v>54</v>
      </c>
      <c r="BG23" s="278" t="s">
        <v>55</v>
      </c>
    </row>
    <row r="24" spans="1:59" s="40" customFormat="1" ht="15.6" hidden="1" customHeight="1" x14ac:dyDescent="0.2">
      <c r="A24" s="41" t="s">
        <v>56</v>
      </c>
      <c r="B24" s="29" t="s">
        <v>29</v>
      </c>
      <c r="C24" s="42" t="s">
        <v>57</v>
      </c>
      <c r="D24" s="31">
        <v>3</v>
      </c>
      <c r="E24" s="32">
        <f t="shared" si="22"/>
        <v>45</v>
      </c>
      <c r="F24" s="33"/>
      <c r="G24" s="32" t="str">
        <f t="shared" si="23"/>
        <v/>
      </c>
      <c r="H24" s="33">
        <v>2</v>
      </c>
      <c r="I24" s="34" t="s">
        <v>29</v>
      </c>
      <c r="J24" s="35"/>
      <c r="K24" s="32" t="str">
        <f t="shared" si="24"/>
        <v/>
      </c>
      <c r="L24" s="33"/>
      <c r="M24" s="32" t="str">
        <f t="shared" si="25"/>
        <v/>
      </c>
      <c r="N24" s="33"/>
      <c r="O24" s="34"/>
      <c r="P24" s="35"/>
      <c r="Q24" s="32" t="str">
        <f t="shared" si="26"/>
        <v/>
      </c>
      <c r="R24" s="33"/>
      <c r="S24" s="32" t="str">
        <f t="shared" si="27"/>
        <v/>
      </c>
      <c r="T24" s="33"/>
      <c r="U24" s="34"/>
      <c r="V24" s="35"/>
      <c r="W24" s="32" t="str">
        <f t="shared" si="28"/>
        <v/>
      </c>
      <c r="X24" s="33"/>
      <c r="Y24" s="32" t="str">
        <f t="shared" si="29"/>
        <v/>
      </c>
      <c r="Z24" s="33"/>
      <c r="AA24" s="34"/>
      <c r="AB24" s="35"/>
      <c r="AC24" s="32" t="str">
        <f t="shared" si="30"/>
        <v/>
      </c>
      <c r="AD24" s="33"/>
      <c r="AE24" s="32" t="str">
        <f t="shared" si="31"/>
        <v/>
      </c>
      <c r="AF24" s="33"/>
      <c r="AG24" s="36"/>
      <c r="AH24" s="35"/>
      <c r="AI24" s="32" t="str">
        <f t="shared" si="32"/>
        <v/>
      </c>
      <c r="AJ24" s="33"/>
      <c r="AK24" s="32" t="str">
        <f t="shared" si="33"/>
        <v/>
      </c>
      <c r="AL24" s="33"/>
      <c r="AM24" s="36"/>
      <c r="AN24" s="35"/>
      <c r="AO24" s="32" t="str">
        <f t="shared" si="34"/>
        <v/>
      </c>
      <c r="AP24" s="33"/>
      <c r="AQ24" s="32" t="str">
        <f t="shared" si="35"/>
        <v/>
      </c>
      <c r="AR24" s="33"/>
      <c r="AS24" s="36"/>
      <c r="AT24" s="35"/>
      <c r="AU24" s="32" t="str">
        <f t="shared" si="36"/>
        <v/>
      </c>
      <c r="AV24" s="33"/>
      <c r="AW24" s="32" t="str">
        <f t="shared" si="37"/>
        <v/>
      </c>
      <c r="AX24" s="33"/>
      <c r="AY24" s="36"/>
      <c r="AZ24" s="37">
        <f t="shared" si="38"/>
        <v>3</v>
      </c>
      <c r="BA24" s="32">
        <f t="shared" si="39"/>
        <v>45</v>
      </c>
      <c r="BB24" s="38" t="str">
        <f t="shared" si="40"/>
        <v/>
      </c>
      <c r="BC24" s="32" t="str">
        <f t="shared" si="41"/>
        <v/>
      </c>
      <c r="BD24" s="38">
        <f t="shared" si="42"/>
        <v>2</v>
      </c>
      <c r="BE24" s="39">
        <f t="shared" si="43"/>
        <v>3</v>
      </c>
      <c r="BF24" s="429" t="s">
        <v>58</v>
      </c>
      <c r="BG24" s="278" t="s">
        <v>59</v>
      </c>
    </row>
    <row r="25" spans="1:59" s="40" customFormat="1" ht="16.149999999999999" hidden="1" customHeight="1" x14ac:dyDescent="0.2">
      <c r="A25" s="41" t="s">
        <v>60</v>
      </c>
      <c r="B25" s="29" t="s">
        <v>29</v>
      </c>
      <c r="C25" s="42" t="s">
        <v>61</v>
      </c>
      <c r="D25" s="31">
        <v>2</v>
      </c>
      <c r="E25" s="32">
        <f t="shared" si="22"/>
        <v>30</v>
      </c>
      <c r="F25" s="33"/>
      <c r="G25" s="32" t="str">
        <f t="shared" si="23"/>
        <v/>
      </c>
      <c r="H25" s="33">
        <v>2</v>
      </c>
      <c r="I25" s="34" t="s">
        <v>29</v>
      </c>
      <c r="J25" s="35"/>
      <c r="K25" s="32" t="str">
        <f t="shared" si="24"/>
        <v/>
      </c>
      <c r="L25" s="33"/>
      <c r="M25" s="32" t="str">
        <f t="shared" si="25"/>
        <v/>
      </c>
      <c r="N25" s="33"/>
      <c r="O25" s="34"/>
      <c r="P25" s="35"/>
      <c r="Q25" s="32" t="str">
        <f t="shared" si="26"/>
        <v/>
      </c>
      <c r="R25" s="33"/>
      <c r="S25" s="32" t="str">
        <f t="shared" si="27"/>
        <v/>
      </c>
      <c r="T25" s="33"/>
      <c r="U25" s="34"/>
      <c r="V25" s="35"/>
      <c r="W25" s="32" t="str">
        <f t="shared" si="28"/>
        <v/>
      </c>
      <c r="X25" s="33"/>
      <c r="Y25" s="32" t="str">
        <f t="shared" si="29"/>
        <v/>
      </c>
      <c r="Z25" s="33"/>
      <c r="AA25" s="34"/>
      <c r="AB25" s="35"/>
      <c r="AC25" s="32" t="str">
        <f t="shared" si="30"/>
        <v/>
      </c>
      <c r="AD25" s="33"/>
      <c r="AE25" s="32" t="str">
        <f t="shared" si="31"/>
        <v/>
      </c>
      <c r="AF25" s="33"/>
      <c r="AG25" s="36"/>
      <c r="AH25" s="35"/>
      <c r="AI25" s="32" t="str">
        <f t="shared" si="32"/>
        <v/>
      </c>
      <c r="AJ25" s="33"/>
      <c r="AK25" s="32" t="str">
        <f t="shared" si="33"/>
        <v/>
      </c>
      <c r="AL25" s="33"/>
      <c r="AM25" s="36"/>
      <c r="AN25" s="35"/>
      <c r="AO25" s="32" t="str">
        <f t="shared" si="34"/>
        <v/>
      </c>
      <c r="AP25" s="33"/>
      <c r="AQ25" s="32" t="str">
        <f t="shared" si="35"/>
        <v/>
      </c>
      <c r="AR25" s="33"/>
      <c r="AS25" s="36"/>
      <c r="AT25" s="35"/>
      <c r="AU25" s="32" t="str">
        <f t="shared" si="36"/>
        <v/>
      </c>
      <c r="AV25" s="33"/>
      <c r="AW25" s="32" t="str">
        <f t="shared" si="37"/>
        <v/>
      </c>
      <c r="AX25" s="33"/>
      <c r="AY25" s="36"/>
      <c r="AZ25" s="37">
        <f t="shared" si="38"/>
        <v>2</v>
      </c>
      <c r="BA25" s="32">
        <f t="shared" si="39"/>
        <v>30</v>
      </c>
      <c r="BB25" s="38" t="str">
        <f t="shared" si="40"/>
        <v/>
      </c>
      <c r="BC25" s="32" t="str">
        <f>IF((F25+L25+R25+X25+AD25+AJ25+AP25+AV25)*15=0,"",(F25+L25+R25+X25+AD25+AJ25+AP25+AV25)*15)</f>
        <v/>
      </c>
      <c r="BD25" s="38">
        <f t="shared" si="42"/>
        <v>2</v>
      </c>
      <c r="BE25" s="39">
        <f t="shared" si="43"/>
        <v>2</v>
      </c>
      <c r="BF25" s="429" t="s">
        <v>62</v>
      </c>
      <c r="BG25" s="278" t="s">
        <v>63</v>
      </c>
    </row>
    <row r="26" spans="1:59" s="40" customFormat="1" ht="16.149999999999999" hidden="1" customHeight="1" x14ac:dyDescent="0.2">
      <c r="A26" s="41" t="s">
        <v>64</v>
      </c>
      <c r="B26" s="29" t="s">
        <v>29</v>
      </c>
      <c r="C26" s="30" t="s">
        <v>65</v>
      </c>
      <c r="D26" s="31"/>
      <c r="E26" s="32" t="str">
        <f t="shared" si="22"/>
        <v/>
      </c>
      <c r="F26" s="33"/>
      <c r="G26" s="32" t="str">
        <f t="shared" si="23"/>
        <v/>
      </c>
      <c r="H26" s="33"/>
      <c r="I26" s="34"/>
      <c r="J26" s="35">
        <v>2</v>
      </c>
      <c r="K26" s="32">
        <f t="shared" si="24"/>
        <v>30</v>
      </c>
      <c r="L26" s="33"/>
      <c r="M26" s="32" t="str">
        <f t="shared" si="25"/>
        <v/>
      </c>
      <c r="N26" s="33">
        <v>2</v>
      </c>
      <c r="O26" s="34" t="s">
        <v>29</v>
      </c>
      <c r="P26" s="35"/>
      <c r="Q26" s="32" t="str">
        <f t="shared" si="26"/>
        <v/>
      </c>
      <c r="R26" s="33"/>
      <c r="S26" s="32" t="str">
        <f t="shared" si="27"/>
        <v/>
      </c>
      <c r="T26" s="33"/>
      <c r="U26" s="34"/>
      <c r="V26" s="35"/>
      <c r="W26" s="32" t="str">
        <f t="shared" si="28"/>
        <v/>
      </c>
      <c r="X26" s="33"/>
      <c r="Y26" s="32" t="str">
        <f t="shared" si="29"/>
        <v/>
      </c>
      <c r="Z26" s="33"/>
      <c r="AA26" s="34"/>
      <c r="AB26" s="35"/>
      <c r="AC26" s="32" t="str">
        <f t="shared" si="30"/>
        <v/>
      </c>
      <c r="AD26" s="33"/>
      <c r="AE26" s="32" t="str">
        <f t="shared" si="31"/>
        <v/>
      </c>
      <c r="AF26" s="33"/>
      <c r="AG26" s="36"/>
      <c r="AH26" s="35"/>
      <c r="AI26" s="32" t="str">
        <f t="shared" si="32"/>
        <v/>
      </c>
      <c r="AJ26" s="33"/>
      <c r="AK26" s="32" t="str">
        <f t="shared" si="33"/>
        <v/>
      </c>
      <c r="AL26" s="33"/>
      <c r="AM26" s="36"/>
      <c r="AN26" s="35"/>
      <c r="AO26" s="32" t="str">
        <f t="shared" si="34"/>
        <v/>
      </c>
      <c r="AP26" s="33"/>
      <c r="AQ26" s="32" t="str">
        <f t="shared" si="35"/>
        <v/>
      </c>
      <c r="AR26" s="33"/>
      <c r="AS26" s="36"/>
      <c r="AT26" s="35"/>
      <c r="AU26" s="32" t="str">
        <f t="shared" si="36"/>
        <v/>
      </c>
      <c r="AV26" s="33"/>
      <c r="AW26" s="32" t="str">
        <f t="shared" si="37"/>
        <v/>
      </c>
      <c r="AX26" s="33"/>
      <c r="AY26" s="36"/>
      <c r="AZ26" s="37">
        <f t="shared" si="38"/>
        <v>2</v>
      </c>
      <c r="BA26" s="32">
        <f t="shared" si="39"/>
        <v>30</v>
      </c>
      <c r="BB26" s="38" t="str">
        <f t="shared" si="40"/>
        <v/>
      </c>
      <c r="BC26" s="32" t="str">
        <f t="shared" si="41"/>
        <v/>
      </c>
      <c r="BD26" s="38">
        <f t="shared" si="42"/>
        <v>2</v>
      </c>
      <c r="BE26" s="39">
        <f t="shared" si="43"/>
        <v>2</v>
      </c>
      <c r="BF26" s="429" t="s">
        <v>66</v>
      </c>
      <c r="BG26" s="278" t="s">
        <v>67</v>
      </c>
    </row>
    <row r="27" spans="1:59" s="40" customFormat="1" ht="16.149999999999999" hidden="1" customHeight="1" x14ac:dyDescent="0.2">
      <c r="A27" s="41" t="s">
        <v>68</v>
      </c>
      <c r="B27" s="29" t="s">
        <v>29</v>
      </c>
      <c r="C27" s="30" t="s">
        <v>69</v>
      </c>
      <c r="D27" s="31"/>
      <c r="E27" s="32" t="str">
        <f t="shared" si="22"/>
        <v/>
      </c>
      <c r="F27" s="33"/>
      <c r="G27" s="32" t="str">
        <f t="shared" si="23"/>
        <v/>
      </c>
      <c r="H27" s="33"/>
      <c r="I27" s="34"/>
      <c r="J27" s="35">
        <v>2</v>
      </c>
      <c r="K27" s="32">
        <f t="shared" si="24"/>
        <v>30</v>
      </c>
      <c r="L27" s="33"/>
      <c r="M27" s="32" t="str">
        <f t="shared" si="25"/>
        <v/>
      </c>
      <c r="N27" s="33">
        <v>2</v>
      </c>
      <c r="O27" s="34" t="s">
        <v>29</v>
      </c>
      <c r="P27" s="35"/>
      <c r="Q27" s="32" t="str">
        <f t="shared" si="26"/>
        <v/>
      </c>
      <c r="R27" s="33"/>
      <c r="S27" s="32" t="str">
        <f t="shared" si="27"/>
        <v/>
      </c>
      <c r="T27" s="33"/>
      <c r="U27" s="34"/>
      <c r="V27" s="35"/>
      <c r="W27" s="32" t="str">
        <f t="shared" si="28"/>
        <v/>
      </c>
      <c r="X27" s="33"/>
      <c r="Y27" s="32" t="str">
        <f t="shared" si="29"/>
        <v/>
      </c>
      <c r="Z27" s="33"/>
      <c r="AA27" s="34"/>
      <c r="AB27" s="35"/>
      <c r="AC27" s="32" t="str">
        <f t="shared" si="30"/>
        <v/>
      </c>
      <c r="AD27" s="33"/>
      <c r="AE27" s="32" t="str">
        <f t="shared" si="31"/>
        <v/>
      </c>
      <c r="AF27" s="33"/>
      <c r="AG27" s="36"/>
      <c r="AH27" s="35"/>
      <c r="AI27" s="32" t="str">
        <f t="shared" si="32"/>
        <v/>
      </c>
      <c r="AJ27" s="33"/>
      <c r="AK27" s="32" t="str">
        <f t="shared" si="33"/>
        <v/>
      </c>
      <c r="AL27" s="33"/>
      <c r="AM27" s="36"/>
      <c r="AN27" s="35"/>
      <c r="AO27" s="32" t="str">
        <f t="shared" si="34"/>
        <v/>
      </c>
      <c r="AP27" s="33"/>
      <c r="AQ27" s="32" t="str">
        <f t="shared" si="35"/>
        <v/>
      </c>
      <c r="AR27" s="33"/>
      <c r="AS27" s="36"/>
      <c r="AT27" s="35"/>
      <c r="AU27" s="32" t="str">
        <f t="shared" si="36"/>
        <v/>
      </c>
      <c r="AV27" s="33"/>
      <c r="AW27" s="32" t="str">
        <f t="shared" si="37"/>
        <v/>
      </c>
      <c r="AX27" s="33"/>
      <c r="AY27" s="36"/>
      <c r="AZ27" s="37">
        <f t="shared" si="38"/>
        <v>2</v>
      </c>
      <c r="BA27" s="32">
        <f t="shared" si="39"/>
        <v>30</v>
      </c>
      <c r="BB27" s="38" t="str">
        <f t="shared" si="40"/>
        <v/>
      </c>
      <c r="BC27" s="32" t="str">
        <f t="shared" si="41"/>
        <v/>
      </c>
      <c r="BD27" s="38">
        <f t="shared" si="42"/>
        <v>2</v>
      </c>
      <c r="BE27" s="39">
        <f t="shared" si="43"/>
        <v>2</v>
      </c>
      <c r="BF27" s="429" t="s">
        <v>70</v>
      </c>
      <c r="BG27" s="290" t="s">
        <v>71</v>
      </c>
    </row>
    <row r="28" spans="1:59" s="40" customFormat="1" ht="16.149999999999999" hidden="1" customHeight="1" x14ac:dyDescent="0.2">
      <c r="A28" s="41" t="s">
        <v>72</v>
      </c>
      <c r="B28" s="29" t="s">
        <v>29</v>
      </c>
      <c r="C28" s="30" t="s">
        <v>73</v>
      </c>
      <c r="D28" s="31"/>
      <c r="E28" s="32" t="str">
        <f t="shared" si="22"/>
        <v/>
      </c>
      <c r="F28" s="33"/>
      <c r="G28" s="32" t="str">
        <f t="shared" si="23"/>
        <v/>
      </c>
      <c r="H28" s="33"/>
      <c r="I28" s="34"/>
      <c r="J28" s="35">
        <v>3</v>
      </c>
      <c r="K28" s="32">
        <f t="shared" si="24"/>
        <v>45</v>
      </c>
      <c r="L28" s="33"/>
      <c r="M28" s="32" t="str">
        <f t="shared" si="25"/>
        <v/>
      </c>
      <c r="N28" s="33">
        <v>2</v>
      </c>
      <c r="O28" s="34" t="s">
        <v>29</v>
      </c>
      <c r="P28" s="35"/>
      <c r="Q28" s="32" t="str">
        <f t="shared" si="26"/>
        <v/>
      </c>
      <c r="R28" s="33"/>
      <c r="S28" s="32" t="str">
        <f t="shared" si="27"/>
        <v/>
      </c>
      <c r="T28" s="33"/>
      <c r="U28" s="34"/>
      <c r="V28" s="35"/>
      <c r="W28" s="32" t="str">
        <f t="shared" si="28"/>
        <v/>
      </c>
      <c r="X28" s="33"/>
      <c r="Y28" s="32" t="str">
        <f t="shared" si="29"/>
        <v/>
      </c>
      <c r="Z28" s="33"/>
      <c r="AA28" s="34"/>
      <c r="AB28" s="35"/>
      <c r="AC28" s="32" t="str">
        <f t="shared" si="30"/>
        <v/>
      </c>
      <c r="AD28" s="33"/>
      <c r="AE28" s="32" t="str">
        <f t="shared" si="31"/>
        <v/>
      </c>
      <c r="AF28" s="33"/>
      <c r="AG28" s="36"/>
      <c r="AH28" s="35"/>
      <c r="AI28" s="32" t="str">
        <f t="shared" si="32"/>
        <v/>
      </c>
      <c r="AJ28" s="33"/>
      <c r="AK28" s="32" t="str">
        <f t="shared" si="33"/>
        <v/>
      </c>
      <c r="AL28" s="33"/>
      <c r="AM28" s="36"/>
      <c r="AN28" s="35"/>
      <c r="AO28" s="32" t="str">
        <f t="shared" si="34"/>
        <v/>
      </c>
      <c r="AP28" s="33"/>
      <c r="AQ28" s="32" t="str">
        <f t="shared" si="35"/>
        <v/>
      </c>
      <c r="AR28" s="33"/>
      <c r="AS28" s="36"/>
      <c r="AT28" s="35"/>
      <c r="AU28" s="32" t="str">
        <f t="shared" si="36"/>
        <v/>
      </c>
      <c r="AV28" s="33"/>
      <c r="AW28" s="32" t="str">
        <f t="shared" si="37"/>
        <v/>
      </c>
      <c r="AX28" s="33"/>
      <c r="AY28" s="36"/>
      <c r="AZ28" s="37">
        <f t="shared" si="38"/>
        <v>3</v>
      </c>
      <c r="BA28" s="32">
        <f t="shared" si="39"/>
        <v>45</v>
      </c>
      <c r="BB28" s="38" t="str">
        <f t="shared" si="40"/>
        <v/>
      </c>
      <c r="BC28" s="32" t="str">
        <f t="shared" si="41"/>
        <v/>
      </c>
      <c r="BD28" s="38">
        <f t="shared" si="42"/>
        <v>2</v>
      </c>
      <c r="BE28" s="39">
        <f t="shared" si="43"/>
        <v>3</v>
      </c>
      <c r="BF28" s="429" t="s">
        <v>74</v>
      </c>
      <c r="BG28" s="278" t="s">
        <v>75</v>
      </c>
    </row>
    <row r="29" spans="1:59" s="40" customFormat="1" ht="16.149999999999999" hidden="1" customHeight="1" x14ac:dyDescent="0.2">
      <c r="A29" s="41" t="s">
        <v>76</v>
      </c>
      <c r="B29" s="29" t="s">
        <v>29</v>
      </c>
      <c r="C29" s="30" t="s">
        <v>77</v>
      </c>
      <c r="D29" s="31"/>
      <c r="E29" s="32" t="str">
        <f t="shared" si="22"/>
        <v/>
      </c>
      <c r="F29" s="33"/>
      <c r="G29" s="32" t="str">
        <f t="shared" si="23"/>
        <v/>
      </c>
      <c r="H29" s="33"/>
      <c r="I29" s="34"/>
      <c r="J29" s="35">
        <v>2</v>
      </c>
      <c r="K29" s="32">
        <f t="shared" si="24"/>
        <v>30</v>
      </c>
      <c r="L29" s="33"/>
      <c r="M29" s="32" t="str">
        <f t="shared" si="25"/>
        <v/>
      </c>
      <c r="N29" s="33">
        <v>2</v>
      </c>
      <c r="O29" s="34" t="s">
        <v>29</v>
      </c>
      <c r="P29" s="35"/>
      <c r="Q29" s="32" t="str">
        <f t="shared" si="26"/>
        <v/>
      </c>
      <c r="R29" s="33"/>
      <c r="S29" s="32" t="str">
        <f t="shared" si="27"/>
        <v/>
      </c>
      <c r="T29" s="33"/>
      <c r="U29" s="34"/>
      <c r="V29" s="35"/>
      <c r="W29" s="32" t="str">
        <f t="shared" si="28"/>
        <v/>
      </c>
      <c r="X29" s="33"/>
      <c r="Y29" s="32" t="str">
        <f t="shared" si="29"/>
        <v/>
      </c>
      <c r="Z29" s="33"/>
      <c r="AA29" s="34"/>
      <c r="AB29" s="35"/>
      <c r="AC29" s="32" t="str">
        <f t="shared" si="30"/>
        <v/>
      </c>
      <c r="AD29" s="33"/>
      <c r="AE29" s="32" t="str">
        <f t="shared" si="31"/>
        <v/>
      </c>
      <c r="AF29" s="33"/>
      <c r="AG29" s="36"/>
      <c r="AH29" s="35"/>
      <c r="AI29" s="32" t="str">
        <f t="shared" si="32"/>
        <v/>
      </c>
      <c r="AJ29" s="33"/>
      <c r="AK29" s="32" t="str">
        <f t="shared" si="33"/>
        <v/>
      </c>
      <c r="AL29" s="33"/>
      <c r="AM29" s="36"/>
      <c r="AN29" s="35"/>
      <c r="AO29" s="32" t="str">
        <f t="shared" si="34"/>
        <v/>
      </c>
      <c r="AP29" s="33"/>
      <c r="AQ29" s="32" t="str">
        <f t="shared" si="35"/>
        <v/>
      </c>
      <c r="AR29" s="33"/>
      <c r="AS29" s="36"/>
      <c r="AT29" s="35"/>
      <c r="AU29" s="32" t="str">
        <f t="shared" si="36"/>
        <v/>
      </c>
      <c r="AV29" s="33"/>
      <c r="AW29" s="32" t="str">
        <f t="shared" si="37"/>
        <v/>
      </c>
      <c r="AX29" s="33"/>
      <c r="AY29" s="36"/>
      <c r="AZ29" s="37">
        <f t="shared" si="38"/>
        <v>2</v>
      </c>
      <c r="BA29" s="32">
        <f t="shared" si="39"/>
        <v>30</v>
      </c>
      <c r="BB29" s="38" t="str">
        <f t="shared" si="40"/>
        <v/>
      </c>
      <c r="BC29" s="32" t="str">
        <f t="shared" si="41"/>
        <v/>
      </c>
      <c r="BD29" s="38">
        <f t="shared" si="42"/>
        <v>2</v>
      </c>
      <c r="BE29" s="39">
        <f t="shared" si="43"/>
        <v>2</v>
      </c>
      <c r="BF29" s="429" t="s">
        <v>78</v>
      </c>
      <c r="BG29" s="278" t="s">
        <v>79</v>
      </c>
    </row>
    <row r="30" spans="1:59" s="40" customFormat="1" ht="16.149999999999999" hidden="1" customHeight="1" x14ac:dyDescent="0.2">
      <c r="A30" s="41" t="s">
        <v>80</v>
      </c>
      <c r="B30" s="29" t="s">
        <v>29</v>
      </c>
      <c r="C30" s="30" t="s">
        <v>81</v>
      </c>
      <c r="D30" s="31"/>
      <c r="E30" s="32" t="str">
        <f>IF(D30*15=0,"",D30*15)</f>
        <v/>
      </c>
      <c r="F30" s="33"/>
      <c r="G30" s="32" t="str">
        <f>IF(F30*15=0,"",F30*15)</f>
        <v/>
      </c>
      <c r="H30" s="33"/>
      <c r="I30" s="34"/>
      <c r="J30" s="35">
        <v>1</v>
      </c>
      <c r="K30" s="32">
        <f>IF(J30*15=0,"",J30*15)</f>
        <v>15</v>
      </c>
      <c r="L30" s="33"/>
      <c r="M30" s="32" t="str">
        <f>IF(L30*15=0,"",L30*15)</f>
        <v/>
      </c>
      <c r="N30" s="33">
        <v>2</v>
      </c>
      <c r="O30" s="34" t="s">
        <v>36</v>
      </c>
      <c r="P30" s="35"/>
      <c r="Q30" s="32" t="str">
        <f>IF(P30*15=0,"",P30*15)</f>
        <v/>
      </c>
      <c r="R30" s="33"/>
      <c r="S30" s="32" t="str">
        <f>IF(R30*15=0,"",R30*15)</f>
        <v/>
      </c>
      <c r="T30" s="33"/>
      <c r="U30" s="34"/>
      <c r="V30" s="35"/>
      <c r="W30" s="32" t="str">
        <f>IF(V30*15=0,"",V30*15)</f>
        <v/>
      </c>
      <c r="X30" s="33"/>
      <c r="Y30" s="32" t="str">
        <f>IF(X30*15=0,"",X30*15)</f>
        <v/>
      </c>
      <c r="Z30" s="33"/>
      <c r="AA30" s="34"/>
      <c r="AB30" s="35"/>
      <c r="AC30" s="32" t="str">
        <f>IF(AB30*15=0,"",AB30*15)</f>
        <v/>
      </c>
      <c r="AD30" s="33"/>
      <c r="AE30" s="32" t="str">
        <f>IF(AD30*15=0,"",AD30*15)</f>
        <v/>
      </c>
      <c r="AF30" s="33"/>
      <c r="AG30" s="36"/>
      <c r="AH30" s="35"/>
      <c r="AI30" s="32" t="str">
        <f>IF(AH30*15=0,"",AH30*15)</f>
        <v/>
      </c>
      <c r="AJ30" s="33"/>
      <c r="AK30" s="32" t="str">
        <f>IF(AJ30*15=0,"",AJ30*15)</f>
        <v/>
      </c>
      <c r="AL30" s="33"/>
      <c r="AM30" s="36"/>
      <c r="AN30" s="35"/>
      <c r="AO30" s="32" t="str">
        <f>IF(AN30*15=0,"",AN30*15)</f>
        <v/>
      </c>
      <c r="AP30" s="33"/>
      <c r="AQ30" s="32" t="str">
        <f>IF(AP30*15=0,"",AP30*15)</f>
        <v/>
      </c>
      <c r="AR30" s="33"/>
      <c r="AS30" s="36"/>
      <c r="AT30" s="35"/>
      <c r="AU30" s="32" t="str">
        <f>IF(AT30*15=0,"",AT30*15)</f>
        <v/>
      </c>
      <c r="AV30" s="33"/>
      <c r="AW30" s="32" t="str">
        <f>IF(AV30*15=0,"",AV30*15)</f>
        <v/>
      </c>
      <c r="AX30" s="33"/>
      <c r="AY30" s="36"/>
      <c r="AZ30" s="37">
        <f>IF(D30+J30+P30+V30+AB30+AH30+AN30+AT30=0,"",D30+J30+P30+V30+AB30+AH30+AN30+AT30)</f>
        <v>1</v>
      </c>
      <c r="BA30" s="32">
        <f>IF((D30+J30+P30+V30+AB30+AH30+AN30+AT30)*15=0,"",(D30+J30+P30+V30+AB30+AH30+AN30+AT30)*15)</f>
        <v>15</v>
      </c>
      <c r="BB30" s="38" t="str">
        <f>IF(F30+L30+R30+X30+AD30+AJ30+AP30+AV30=0,"",F30+L30+R30+X30+AD30+AJ30+AP30+AV30)</f>
        <v/>
      </c>
      <c r="BC30" s="32" t="str">
        <f>IF((F30+L30+R30+X30+AD30+AJ30+AP30+AV30)*15=0,"",(F30+L30+R30+X30+AD30+AJ30+AP30+AV30)*15)</f>
        <v/>
      </c>
      <c r="BD30" s="38">
        <f>IF(H30+N30+T30+Z30+AF30+AL30+AR30+AX30=0,"",H30+N30+T30+Z30+AF30+AL30+AR30+AX30)</f>
        <v>2</v>
      </c>
      <c r="BE30" s="39">
        <f>IF((D30+J30+P30+V30+AB30+F30+L30+R30+X30+AD30+AH30+AN30+AT30+AF30+AP30+AV30)=0,"",(D30+J30+P30+V30+AB30+F30+L30+R30+X30+AD30+AH30+AN30+AT30+AJ30+AP30+AV30))</f>
        <v>1</v>
      </c>
      <c r="BF30" s="429" t="s">
        <v>82</v>
      </c>
      <c r="BG30" s="278" t="s">
        <v>83</v>
      </c>
    </row>
    <row r="31" spans="1:59" s="40" customFormat="1" ht="16.149999999999999" hidden="1" customHeight="1" x14ac:dyDescent="0.2">
      <c r="A31" s="41" t="s">
        <v>84</v>
      </c>
      <c r="B31" s="29" t="s">
        <v>29</v>
      </c>
      <c r="C31" s="30" t="s">
        <v>85</v>
      </c>
      <c r="D31" s="31"/>
      <c r="E31" s="32" t="str">
        <f>IF(D31*15=0,"",D31*15)</f>
        <v/>
      </c>
      <c r="F31" s="33"/>
      <c r="G31" s="32" t="str">
        <f>IF(F31*15=0,"",F31*15)</f>
        <v/>
      </c>
      <c r="H31" s="33"/>
      <c r="I31" s="34"/>
      <c r="J31" s="35">
        <v>2</v>
      </c>
      <c r="K31" s="32">
        <f>IF(J31*15=0,"",J31*15)</f>
        <v>30</v>
      </c>
      <c r="L31" s="33"/>
      <c r="M31" s="32" t="str">
        <f>IF(L31*15=0,"",L31*15)</f>
        <v/>
      </c>
      <c r="N31" s="33">
        <v>2</v>
      </c>
      <c r="O31" s="34" t="s">
        <v>29</v>
      </c>
      <c r="P31" s="35"/>
      <c r="Q31" s="32" t="str">
        <f>IF(P31*15=0,"",P31*15)</f>
        <v/>
      </c>
      <c r="R31" s="33"/>
      <c r="S31" s="32" t="str">
        <f>IF(R31*15=0,"",R31*15)</f>
        <v/>
      </c>
      <c r="T31" s="33"/>
      <c r="U31" s="34"/>
      <c r="V31" s="35"/>
      <c r="W31" s="32" t="str">
        <f>IF(V31*15=0,"",V31*15)</f>
        <v/>
      </c>
      <c r="X31" s="33"/>
      <c r="Y31" s="32" t="str">
        <f>IF(X31*15=0,"",X31*15)</f>
        <v/>
      </c>
      <c r="Z31" s="33"/>
      <c r="AA31" s="34"/>
      <c r="AB31" s="35"/>
      <c r="AC31" s="32" t="str">
        <f>IF(AB31*15=0,"",AB31*15)</f>
        <v/>
      </c>
      <c r="AD31" s="33"/>
      <c r="AE31" s="32" t="str">
        <f>IF(AD31*15=0,"",AD31*15)</f>
        <v/>
      </c>
      <c r="AF31" s="33"/>
      <c r="AG31" s="36"/>
      <c r="AH31" s="35"/>
      <c r="AI31" s="32" t="str">
        <f>IF(AH31*15=0,"",AH31*15)</f>
        <v/>
      </c>
      <c r="AJ31" s="33"/>
      <c r="AK31" s="32" t="str">
        <f>IF(AJ31*15=0,"",AJ31*15)</f>
        <v/>
      </c>
      <c r="AL31" s="33"/>
      <c r="AM31" s="36"/>
      <c r="AN31" s="35"/>
      <c r="AO31" s="32" t="str">
        <f>IF(AN31*15=0,"",AN31*15)</f>
        <v/>
      </c>
      <c r="AP31" s="33"/>
      <c r="AQ31" s="32" t="str">
        <f>IF(AP31*15=0,"",AP31*15)</f>
        <v/>
      </c>
      <c r="AR31" s="33"/>
      <c r="AS31" s="36"/>
      <c r="AT31" s="35"/>
      <c r="AU31" s="32" t="str">
        <f>IF(AT31*15=0,"",AT31*15)</f>
        <v/>
      </c>
      <c r="AV31" s="33"/>
      <c r="AW31" s="32" t="str">
        <f>IF(AV31*15=0,"",AV31*15)</f>
        <v/>
      </c>
      <c r="AX31" s="33"/>
      <c r="AY31" s="36"/>
      <c r="AZ31" s="37">
        <f>IF(D31+J31+P31+V31+AB31+AH31+AN31+AT31=0,"",D31+J31+P31+V31+AB31+AH31+AN31+AT31)</f>
        <v>2</v>
      </c>
      <c r="BA31" s="32">
        <f>IF((D31+J31+P31+V31+AB31+AH31+AN31+AT31)*15=0,"",(D31+J31+P31+V31+AB31+AH31+AN31+AT31)*15)</f>
        <v>30</v>
      </c>
      <c r="BB31" s="38" t="str">
        <f>IF(F31+L31+R31+X31+AD31+AJ31+AP31+AV31=0,"",F31+L31+R31+X31+AD31+AJ31+AP31+AV31)</f>
        <v/>
      </c>
      <c r="BC31" s="32" t="str">
        <f>IF((F31+L31+R31+X31+AD31+AJ31+AP31+AV31)*15=0,"",(F31+L31+R31+X31+AD31+AJ31+AP31+AV31)*15)</f>
        <v/>
      </c>
      <c r="BD31" s="38">
        <f>IF(H31+N31+T31+Z31+AF31+AL31+AR31+AX31=0,"",H31+N31+T31+Z31+AF31+AL31+AR31+AX31)</f>
        <v>2</v>
      </c>
      <c r="BE31" s="39">
        <f>IF((D31+J31+P31+V31+AB31+F31+L31+R31+X31+AD31+AH31+AN31+AT31+AF31+AP31+AV31)=0,"",(D31+J31+P31+V31+AB31+F31+L31+R31+X31+AD31+AH31+AN31+AT31+AJ31+AP31+AV31))</f>
        <v>2</v>
      </c>
      <c r="BF31" s="429" t="s">
        <v>62</v>
      </c>
      <c r="BG31" s="278" t="s">
        <v>63</v>
      </c>
    </row>
    <row r="32" spans="1:59" s="40" customFormat="1" ht="16.149999999999999" hidden="1" customHeight="1" x14ac:dyDescent="0.2">
      <c r="A32" s="622" t="s">
        <v>86</v>
      </c>
      <c r="B32" s="29" t="s">
        <v>29</v>
      </c>
      <c r="C32" s="604" t="s">
        <v>490</v>
      </c>
      <c r="D32" s="50"/>
      <c r="E32" s="51" t="str">
        <f t="shared" ref="E32" si="44">IF(D32*15=0,"",D32*15)</f>
        <v/>
      </c>
      <c r="F32" s="52"/>
      <c r="G32" s="51" t="str">
        <f t="shared" ref="G32" si="45">IF(F32*15=0,"",F32*15)</f>
        <v/>
      </c>
      <c r="H32" s="52"/>
      <c r="I32" s="53"/>
      <c r="J32" s="54"/>
      <c r="K32" s="51" t="str">
        <f t="shared" ref="K32" si="46">IF(J32*15=0,"",J32*15)</f>
        <v/>
      </c>
      <c r="L32" s="52"/>
      <c r="M32" s="51" t="str">
        <f t="shared" ref="M32" si="47">IF(L32*15=0,"",L32*15)</f>
        <v/>
      </c>
      <c r="N32" s="52"/>
      <c r="O32" s="53"/>
      <c r="P32" s="340">
        <v>2</v>
      </c>
      <c r="Q32" s="51">
        <f>IF(P32*15=0,"",P32*15)</f>
        <v>30</v>
      </c>
      <c r="R32" s="62"/>
      <c r="S32" s="32" t="str">
        <f>IF(R32*15=0,"",R32*15)</f>
        <v/>
      </c>
      <c r="T32" s="62">
        <v>2</v>
      </c>
      <c r="U32" s="64" t="s">
        <v>36</v>
      </c>
      <c r="V32" s="35"/>
      <c r="W32" s="32" t="str">
        <f t="shared" ref="W32" si="48">IF(V32*15=0,"",V32*15)</f>
        <v/>
      </c>
      <c r="X32" s="33"/>
      <c r="Y32" s="32" t="str">
        <f t="shared" ref="Y32" si="49">IF(X32*15=0,"",X32*15)</f>
        <v/>
      </c>
      <c r="Z32" s="33"/>
      <c r="AA32" s="34"/>
      <c r="AB32" s="35"/>
      <c r="AC32" s="32" t="str">
        <f t="shared" ref="AC32" si="50">IF(AB32*15=0,"",AB32*15)</f>
        <v/>
      </c>
      <c r="AD32" s="33"/>
      <c r="AE32" s="32" t="str">
        <f t="shared" ref="AE32" si="51">IF(AD32*15=0,"",AD32*15)</f>
        <v/>
      </c>
      <c r="AF32" s="33"/>
      <c r="AG32" s="36"/>
      <c r="AH32" s="35"/>
      <c r="AI32" s="32" t="str">
        <f t="shared" ref="AI32" si="52">IF(AH32*15=0,"",AH32*15)</f>
        <v/>
      </c>
      <c r="AJ32" s="33"/>
      <c r="AK32" s="32" t="str">
        <f t="shared" ref="AK32" si="53">IF(AJ32*15=0,"",AJ32*15)</f>
        <v/>
      </c>
      <c r="AL32" s="33"/>
      <c r="AM32" s="36"/>
      <c r="AN32" s="35"/>
      <c r="AO32" s="32" t="str">
        <f t="shared" ref="AO32" si="54">IF(AN32*15=0,"",AN32*15)</f>
        <v/>
      </c>
      <c r="AP32" s="33"/>
      <c r="AQ32" s="32" t="str">
        <f t="shared" ref="AQ32" si="55">IF(AP32*15=0,"",AP32*15)</f>
        <v/>
      </c>
      <c r="AR32" s="33"/>
      <c r="AS32" s="36"/>
      <c r="AT32" s="35"/>
      <c r="AU32" s="32" t="str">
        <f t="shared" ref="AU32" si="56">IF(AT32*15=0,"",AT32*15)</f>
        <v/>
      </c>
      <c r="AV32" s="33"/>
      <c r="AW32" s="32" t="str">
        <f t="shared" ref="AW32" si="57">IF(AV32*15=0,"",AV32*15)</f>
        <v/>
      </c>
      <c r="AX32" s="33"/>
      <c r="AY32" s="36"/>
      <c r="AZ32" s="37">
        <f t="shared" ref="AZ32" si="58">IF(D32+J32+P32+V32+AB32+AH32+AN32+AT32=0,"",D32+J32+P32+V32+AB32+AH32+AN32+AT32)</f>
        <v>2</v>
      </c>
      <c r="BA32" s="32">
        <f t="shared" ref="BA32" si="59">IF((D32+J32+P32+V32+AB32+AH32+AN32+AT32)*15=0,"",(D32+J32+P32+V32+AB32+AH32+AN32+AT32)*15)</f>
        <v>30</v>
      </c>
      <c r="BB32" s="38" t="str">
        <f t="shared" ref="BB32" si="60">IF(F32+L32+R32+X32+AD32+AJ32+AP32+AV32=0,"",F32+L32+R32+X32+AD32+AJ32+AP32+AV32)</f>
        <v/>
      </c>
      <c r="BC32" s="32" t="str">
        <f t="shared" ref="BC32" si="61">IF((F32+L32+R32+X32+AD32+AJ32+AP32+AV32)*15=0,"",(F32+L32+R32+X32+AD32+AJ32+AP32+AV32)*15)</f>
        <v/>
      </c>
      <c r="BD32" s="38">
        <f t="shared" ref="BD32" si="62">IF(H32+N32+T32+Z32+AF32+AL32+AR32+AX32=0,"",H32+N32+T32+Z32+AF32+AL32+AR32+AX32)</f>
        <v>2</v>
      </c>
      <c r="BE32" s="39">
        <f t="shared" ref="BE32" si="63">IF((D32+J32+P32+V32+AB32+F32+L32+R32+X32+AD32+AH32+AN32+AT32+AF32+AP32+AV32)=0,"",(D32+J32+P32+V32+AB32+F32+L32+R32+X32+AD32+AH32+AN32+AT32+AJ32+AP32+AV32))</f>
        <v>2</v>
      </c>
      <c r="BF32" s="430" t="s">
        <v>87</v>
      </c>
      <c r="BG32" s="43" t="s">
        <v>88</v>
      </c>
    </row>
    <row r="33" spans="1:59" s="40" customFormat="1" ht="16.149999999999999" hidden="1" customHeight="1" x14ac:dyDescent="0.2">
      <c r="A33" s="41" t="s">
        <v>89</v>
      </c>
      <c r="B33" s="29" t="s">
        <v>29</v>
      </c>
      <c r="C33" s="30" t="s">
        <v>90</v>
      </c>
      <c r="D33" s="50"/>
      <c r="E33" s="51" t="str">
        <f t="shared" si="22"/>
        <v/>
      </c>
      <c r="F33" s="52"/>
      <c r="G33" s="51" t="str">
        <f>IF(F33*15=0,"",F33*15)</f>
        <v/>
      </c>
      <c r="H33" s="52"/>
      <c r="I33" s="53"/>
      <c r="J33" s="54"/>
      <c r="K33" s="51" t="str">
        <f t="shared" si="24"/>
        <v/>
      </c>
      <c r="L33" s="52"/>
      <c r="M33" s="51" t="str">
        <f t="shared" si="25"/>
        <v/>
      </c>
      <c r="N33" s="52"/>
      <c r="O33" s="53"/>
      <c r="P33" s="35">
        <v>1</v>
      </c>
      <c r="Q33" s="32">
        <f t="shared" si="26"/>
        <v>15</v>
      </c>
      <c r="R33" s="33"/>
      <c r="S33" s="32" t="str">
        <f t="shared" si="27"/>
        <v/>
      </c>
      <c r="T33" s="33">
        <v>2</v>
      </c>
      <c r="U33" s="34" t="s">
        <v>29</v>
      </c>
      <c r="V33" s="35"/>
      <c r="W33" s="32" t="str">
        <f t="shared" si="28"/>
        <v/>
      </c>
      <c r="X33" s="33"/>
      <c r="Y33" s="32" t="str">
        <f t="shared" si="29"/>
        <v/>
      </c>
      <c r="Z33" s="33"/>
      <c r="AA33" s="34"/>
      <c r="AB33" s="35"/>
      <c r="AC33" s="32" t="str">
        <f t="shared" si="30"/>
        <v/>
      </c>
      <c r="AD33" s="33"/>
      <c r="AE33" s="32" t="str">
        <f t="shared" si="31"/>
        <v/>
      </c>
      <c r="AF33" s="33"/>
      <c r="AG33" s="36"/>
      <c r="AH33" s="35"/>
      <c r="AI33" s="32" t="str">
        <f t="shared" si="32"/>
        <v/>
      </c>
      <c r="AJ33" s="33"/>
      <c r="AK33" s="32" t="str">
        <f t="shared" si="33"/>
        <v/>
      </c>
      <c r="AL33" s="33"/>
      <c r="AM33" s="36"/>
      <c r="AN33" s="35"/>
      <c r="AO33" s="32" t="str">
        <f t="shared" si="34"/>
        <v/>
      </c>
      <c r="AP33" s="33"/>
      <c r="AQ33" s="32" t="str">
        <f t="shared" si="35"/>
        <v/>
      </c>
      <c r="AR33" s="33"/>
      <c r="AS33" s="36"/>
      <c r="AT33" s="35"/>
      <c r="AU33" s="32" t="str">
        <f t="shared" si="36"/>
        <v/>
      </c>
      <c r="AV33" s="33"/>
      <c r="AW33" s="32" t="str">
        <f t="shared" si="37"/>
        <v/>
      </c>
      <c r="AX33" s="33"/>
      <c r="AY33" s="36"/>
      <c r="AZ33" s="37">
        <f t="shared" si="38"/>
        <v>1</v>
      </c>
      <c r="BA33" s="32">
        <f t="shared" si="39"/>
        <v>15</v>
      </c>
      <c r="BB33" s="38" t="str">
        <f t="shared" si="40"/>
        <v/>
      </c>
      <c r="BC33" s="32" t="str">
        <f t="shared" si="41"/>
        <v/>
      </c>
      <c r="BD33" s="38">
        <f t="shared" si="42"/>
        <v>2</v>
      </c>
      <c r="BE33" s="39">
        <f t="shared" si="43"/>
        <v>1</v>
      </c>
      <c r="BF33" s="429" t="s">
        <v>91</v>
      </c>
      <c r="BG33" s="278" t="s">
        <v>92</v>
      </c>
    </row>
    <row r="34" spans="1:59" s="40" customFormat="1" ht="16.149999999999999" hidden="1" customHeight="1" x14ac:dyDescent="0.2">
      <c r="A34" s="41" t="s">
        <v>93</v>
      </c>
      <c r="B34" s="29" t="s">
        <v>29</v>
      </c>
      <c r="C34" s="30" t="s">
        <v>94</v>
      </c>
      <c r="D34" s="50"/>
      <c r="E34" s="51" t="str">
        <f t="shared" si="22"/>
        <v/>
      </c>
      <c r="F34" s="52"/>
      <c r="G34" s="51" t="str">
        <f t="shared" si="23"/>
        <v/>
      </c>
      <c r="H34" s="52"/>
      <c r="I34" s="53"/>
      <c r="J34" s="54"/>
      <c r="K34" s="51" t="str">
        <f t="shared" si="24"/>
        <v/>
      </c>
      <c r="L34" s="52"/>
      <c r="M34" s="51" t="str">
        <f t="shared" si="25"/>
        <v/>
      </c>
      <c r="N34" s="52"/>
      <c r="O34" s="53"/>
      <c r="P34" s="35">
        <v>2</v>
      </c>
      <c r="Q34" s="32">
        <f t="shared" si="26"/>
        <v>30</v>
      </c>
      <c r="R34" s="33"/>
      <c r="S34" s="32" t="str">
        <f t="shared" si="27"/>
        <v/>
      </c>
      <c r="T34" s="33">
        <v>2</v>
      </c>
      <c r="U34" s="34" t="s">
        <v>36</v>
      </c>
      <c r="V34" s="35"/>
      <c r="W34" s="32" t="str">
        <f t="shared" si="28"/>
        <v/>
      </c>
      <c r="X34" s="33"/>
      <c r="Y34" s="32" t="str">
        <f t="shared" si="29"/>
        <v/>
      </c>
      <c r="Z34" s="33"/>
      <c r="AA34" s="34"/>
      <c r="AB34" s="35"/>
      <c r="AC34" s="32" t="str">
        <f t="shared" si="30"/>
        <v/>
      </c>
      <c r="AD34" s="33"/>
      <c r="AE34" s="32" t="str">
        <f t="shared" si="31"/>
        <v/>
      </c>
      <c r="AF34" s="33"/>
      <c r="AG34" s="36"/>
      <c r="AH34" s="35"/>
      <c r="AI34" s="32" t="str">
        <f t="shared" si="32"/>
        <v/>
      </c>
      <c r="AJ34" s="33"/>
      <c r="AK34" s="32" t="str">
        <f t="shared" si="33"/>
        <v/>
      </c>
      <c r="AL34" s="33"/>
      <c r="AM34" s="36"/>
      <c r="AN34" s="35"/>
      <c r="AO34" s="32" t="str">
        <f t="shared" si="34"/>
        <v/>
      </c>
      <c r="AP34" s="33"/>
      <c r="AQ34" s="32" t="str">
        <f t="shared" si="35"/>
        <v/>
      </c>
      <c r="AR34" s="33"/>
      <c r="AS34" s="36"/>
      <c r="AT34" s="35"/>
      <c r="AU34" s="32" t="str">
        <f t="shared" si="36"/>
        <v/>
      </c>
      <c r="AV34" s="33"/>
      <c r="AW34" s="32" t="str">
        <f t="shared" si="37"/>
        <v/>
      </c>
      <c r="AX34" s="33"/>
      <c r="AY34" s="36"/>
      <c r="AZ34" s="37">
        <f t="shared" si="38"/>
        <v>2</v>
      </c>
      <c r="BA34" s="32">
        <f t="shared" si="39"/>
        <v>30</v>
      </c>
      <c r="BB34" s="38" t="str">
        <f t="shared" si="40"/>
        <v/>
      </c>
      <c r="BC34" s="32" t="str">
        <f t="shared" si="41"/>
        <v/>
      </c>
      <c r="BD34" s="38">
        <f t="shared" si="42"/>
        <v>2</v>
      </c>
      <c r="BE34" s="39">
        <f t="shared" si="43"/>
        <v>2</v>
      </c>
      <c r="BF34" s="429" t="s">
        <v>95</v>
      </c>
      <c r="BG34" s="278" t="s">
        <v>96</v>
      </c>
    </row>
    <row r="35" spans="1:59" s="40" customFormat="1" ht="16.149999999999999" hidden="1" customHeight="1" x14ac:dyDescent="0.2">
      <c r="A35" s="41" t="s">
        <v>97</v>
      </c>
      <c r="B35" s="29" t="s">
        <v>29</v>
      </c>
      <c r="C35" s="30" t="s">
        <v>98</v>
      </c>
      <c r="D35" s="50"/>
      <c r="E35" s="51" t="str">
        <f t="shared" si="22"/>
        <v/>
      </c>
      <c r="F35" s="52"/>
      <c r="G35" s="51" t="str">
        <f t="shared" si="23"/>
        <v/>
      </c>
      <c r="H35" s="52"/>
      <c r="I35" s="53"/>
      <c r="J35" s="54"/>
      <c r="K35" s="51" t="str">
        <f t="shared" si="24"/>
        <v/>
      </c>
      <c r="L35" s="52"/>
      <c r="M35" s="51" t="str">
        <f t="shared" si="25"/>
        <v/>
      </c>
      <c r="N35" s="52"/>
      <c r="O35" s="53"/>
      <c r="P35" s="35">
        <v>2</v>
      </c>
      <c r="Q35" s="32">
        <f t="shared" si="26"/>
        <v>30</v>
      </c>
      <c r="R35" s="33"/>
      <c r="S35" s="32" t="str">
        <f t="shared" si="27"/>
        <v/>
      </c>
      <c r="T35" s="33">
        <v>2</v>
      </c>
      <c r="U35" s="34" t="s">
        <v>29</v>
      </c>
      <c r="V35" s="35"/>
      <c r="W35" s="32" t="str">
        <f t="shared" si="28"/>
        <v/>
      </c>
      <c r="X35" s="33"/>
      <c r="Y35" s="32" t="str">
        <f t="shared" si="29"/>
        <v/>
      </c>
      <c r="Z35" s="33"/>
      <c r="AA35" s="34"/>
      <c r="AB35" s="35"/>
      <c r="AC35" s="32" t="str">
        <f t="shared" si="30"/>
        <v/>
      </c>
      <c r="AD35" s="33"/>
      <c r="AE35" s="32" t="str">
        <f t="shared" si="31"/>
        <v/>
      </c>
      <c r="AF35" s="33"/>
      <c r="AG35" s="36"/>
      <c r="AH35" s="35"/>
      <c r="AI35" s="32" t="str">
        <f t="shared" si="32"/>
        <v/>
      </c>
      <c r="AJ35" s="33"/>
      <c r="AK35" s="32" t="str">
        <f t="shared" si="33"/>
        <v/>
      </c>
      <c r="AL35" s="33"/>
      <c r="AM35" s="36"/>
      <c r="AN35" s="35"/>
      <c r="AO35" s="32" t="str">
        <f t="shared" si="34"/>
        <v/>
      </c>
      <c r="AP35" s="33"/>
      <c r="AQ35" s="32" t="str">
        <f t="shared" si="35"/>
        <v/>
      </c>
      <c r="AR35" s="33"/>
      <c r="AS35" s="36"/>
      <c r="AT35" s="35"/>
      <c r="AU35" s="32" t="str">
        <f t="shared" si="36"/>
        <v/>
      </c>
      <c r="AV35" s="33"/>
      <c r="AW35" s="32" t="str">
        <f t="shared" si="37"/>
        <v/>
      </c>
      <c r="AX35" s="33"/>
      <c r="AY35" s="36"/>
      <c r="AZ35" s="37">
        <f t="shared" si="38"/>
        <v>2</v>
      </c>
      <c r="BA35" s="32">
        <f t="shared" si="39"/>
        <v>30</v>
      </c>
      <c r="BB35" s="38" t="str">
        <f t="shared" si="40"/>
        <v/>
      </c>
      <c r="BC35" s="32" t="str">
        <f t="shared" si="41"/>
        <v/>
      </c>
      <c r="BD35" s="38">
        <f t="shared" si="42"/>
        <v>2</v>
      </c>
      <c r="BE35" s="39">
        <f t="shared" si="43"/>
        <v>2</v>
      </c>
      <c r="BF35" s="429" t="s">
        <v>99</v>
      </c>
      <c r="BG35" s="290" t="s">
        <v>100</v>
      </c>
    </row>
    <row r="36" spans="1:59" s="40" customFormat="1" ht="16.149999999999999" hidden="1" customHeight="1" x14ac:dyDescent="0.2">
      <c r="A36" s="41" t="s">
        <v>101</v>
      </c>
      <c r="B36" s="29" t="s">
        <v>29</v>
      </c>
      <c r="C36" s="30" t="s">
        <v>102</v>
      </c>
      <c r="D36" s="50"/>
      <c r="E36" s="51" t="str">
        <f t="shared" si="22"/>
        <v/>
      </c>
      <c r="F36" s="52"/>
      <c r="G36" s="51" t="str">
        <f t="shared" si="23"/>
        <v/>
      </c>
      <c r="H36" s="52"/>
      <c r="I36" s="53"/>
      <c r="J36" s="54"/>
      <c r="K36" s="51" t="str">
        <f t="shared" si="24"/>
        <v/>
      </c>
      <c r="L36" s="52"/>
      <c r="M36" s="51" t="str">
        <f t="shared" si="25"/>
        <v/>
      </c>
      <c r="N36" s="52"/>
      <c r="O36" s="53"/>
      <c r="P36" s="35">
        <v>1</v>
      </c>
      <c r="Q36" s="32">
        <f t="shared" si="26"/>
        <v>15</v>
      </c>
      <c r="R36" s="33"/>
      <c r="S36" s="32" t="str">
        <f t="shared" si="27"/>
        <v/>
      </c>
      <c r="T36" s="33">
        <v>2</v>
      </c>
      <c r="U36" s="34" t="s">
        <v>29</v>
      </c>
      <c r="V36" s="35"/>
      <c r="W36" s="32" t="str">
        <f>IF(V36*15=0,"",V36*15)</f>
        <v/>
      </c>
      <c r="X36" s="33"/>
      <c r="Y36" s="32" t="str">
        <f t="shared" si="29"/>
        <v/>
      </c>
      <c r="Z36" s="33"/>
      <c r="AA36" s="34"/>
      <c r="AB36" s="35"/>
      <c r="AC36" s="32" t="str">
        <f t="shared" si="30"/>
        <v/>
      </c>
      <c r="AD36" s="33"/>
      <c r="AE36" s="32" t="str">
        <f t="shared" si="31"/>
        <v/>
      </c>
      <c r="AF36" s="33"/>
      <c r="AG36" s="36"/>
      <c r="AH36" s="35"/>
      <c r="AI36" s="32" t="str">
        <f t="shared" si="32"/>
        <v/>
      </c>
      <c r="AJ36" s="33"/>
      <c r="AK36" s="32" t="str">
        <f t="shared" si="33"/>
        <v/>
      </c>
      <c r="AL36" s="33"/>
      <c r="AM36" s="36"/>
      <c r="AN36" s="35"/>
      <c r="AO36" s="32" t="str">
        <f t="shared" si="34"/>
        <v/>
      </c>
      <c r="AP36" s="33"/>
      <c r="AQ36" s="32" t="str">
        <f t="shared" si="35"/>
        <v/>
      </c>
      <c r="AR36" s="33"/>
      <c r="AS36" s="36"/>
      <c r="AT36" s="35"/>
      <c r="AU36" s="32" t="str">
        <f t="shared" si="36"/>
        <v/>
      </c>
      <c r="AV36" s="33"/>
      <c r="AW36" s="32" t="str">
        <f t="shared" si="37"/>
        <v/>
      </c>
      <c r="AX36" s="33"/>
      <c r="AY36" s="36"/>
      <c r="AZ36" s="37">
        <f t="shared" si="38"/>
        <v>1</v>
      </c>
      <c r="BA36" s="32">
        <f t="shared" si="39"/>
        <v>15</v>
      </c>
      <c r="BB36" s="38" t="str">
        <f t="shared" si="40"/>
        <v/>
      </c>
      <c r="BC36" s="32" t="str">
        <f t="shared" si="41"/>
        <v/>
      </c>
      <c r="BD36" s="38">
        <f t="shared" si="42"/>
        <v>2</v>
      </c>
      <c r="BE36" s="39">
        <f t="shared" si="43"/>
        <v>1</v>
      </c>
      <c r="BF36" s="429" t="s">
        <v>103</v>
      </c>
      <c r="BG36" s="278" t="s">
        <v>104</v>
      </c>
    </row>
    <row r="37" spans="1:59" s="40" customFormat="1" ht="16.149999999999999" hidden="1" customHeight="1" x14ac:dyDescent="0.2">
      <c r="A37" s="41" t="s">
        <v>105</v>
      </c>
      <c r="B37" s="29" t="s">
        <v>29</v>
      </c>
      <c r="C37" s="30" t="s">
        <v>106</v>
      </c>
      <c r="D37" s="50"/>
      <c r="E37" s="51" t="str">
        <f t="shared" si="22"/>
        <v/>
      </c>
      <c r="F37" s="52"/>
      <c r="G37" s="51" t="str">
        <f t="shared" si="23"/>
        <v/>
      </c>
      <c r="H37" s="52"/>
      <c r="I37" s="647"/>
      <c r="J37" s="54"/>
      <c r="K37" s="51" t="str">
        <f t="shared" si="24"/>
        <v/>
      </c>
      <c r="L37" s="52"/>
      <c r="M37" s="51" t="str">
        <f t="shared" si="25"/>
        <v/>
      </c>
      <c r="N37" s="52"/>
      <c r="O37" s="647"/>
      <c r="P37" s="35"/>
      <c r="Q37" s="32" t="str">
        <f t="shared" si="26"/>
        <v/>
      </c>
      <c r="R37" s="33"/>
      <c r="S37" s="32" t="str">
        <f t="shared" si="27"/>
        <v/>
      </c>
      <c r="T37" s="33"/>
      <c r="U37" s="44"/>
      <c r="V37" s="35">
        <v>1</v>
      </c>
      <c r="W37" s="32">
        <f t="shared" si="28"/>
        <v>15</v>
      </c>
      <c r="X37" s="33">
        <v>1</v>
      </c>
      <c r="Y37" s="32">
        <f t="shared" si="29"/>
        <v>15</v>
      </c>
      <c r="Z37" s="33">
        <v>2</v>
      </c>
      <c r="AA37" s="44" t="s">
        <v>43</v>
      </c>
      <c r="AB37" s="45"/>
      <c r="AC37" s="46" t="str">
        <f t="shared" si="30"/>
        <v/>
      </c>
      <c r="AD37" s="47"/>
      <c r="AE37" s="46" t="str">
        <f t="shared" si="31"/>
        <v/>
      </c>
      <c r="AF37" s="47"/>
      <c r="AG37" s="48"/>
      <c r="AH37" s="45"/>
      <c r="AI37" s="46" t="str">
        <f t="shared" si="32"/>
        <v/>
      </c>
      <c r="AJ37" s="47"/>
      <c r="AK37" s="46" t="str">
        <f t="shared" si="33"/>
        <v/>
      </c>
      <c r="AL37" s="47"/>
      <c r="AM37" s="48"/>
      <c r="AN37" s="45"/>
      <c r="AO37" s="46" t="str">
        <f t="shared" si="34"/>
        <v/>
      </c>
      <c r="AP37" s="47"/>
      <c r="AQ37" s="46" t="str">
        <f t="shared" si="35"/>
        <v/>
      </c>
      <c r="AR37" s="47"/>
      <c r="AS37" s="48"/>
      <c r="AT37" s="45"/>
      <c r="AU37" s="46" t="str">
        <f t="shared" si="36"/>
        <v/>
      </c>
      <c r="AV37" s="47"/>
      <c r="AW37" s="46" t="str">
        <f t="shared" si="37"/>
        <v/>
      </c>
      <c r="AX37" s="47"/>
      <c r="AY37" s="48"/>
      <c r="AZ37" s="37">
        <f t="shared" si="38"/>
        <v>1</v>
      </c>
      <c r="BA37" s="32">
        <f t="shared" si="39"/>
        <v>15</v>
      </c>
      <c r="BB37" s="38">
        <f t="shared" si="40"/>
        <v>1</v>
      </c>
      <c r="BC37" s="32">
        <f t="shared" si="41"/>
        <v>15</v>
      </c>
      <c r="BD37" s="38">
        <f t="shared" si="42"/>
        <v>2</v>
      </c>
      <c r="BE37" s="49">
        <f t="shared" si="43"/>
        <v>2</v>
      </c>
      <c r="BF37" s="429" t="s">
        <v>66</v>
      </c>
      <c r="BG37" s="278" t="s">
        <v>107</v>
      </c>
    </row>
    <row r="38" spans="1:59" s="395" customFormat="1" ht="16.149999999999999" hidden="1" customHeight="1" x14ac:dyDescent="0.2">
      <c r="A38" s="385"/>
      <c r="B38" s="386"/>
      <c r="C38" s="387" t="s">
        <v>108</v>
      </c>
      <c r="D38" s="388">
        <f>IF(SUM(D23:D37)=0,"",SUM(D23:D37))</f>
        <v>7</v>
      </c>
      <c r="E38" s="389">
        <f>IF(SUM(D23:D37)*15=0,"",SUM(D23:D37)*15)</f>
        <v>105</v>
      </c>
      <c r="F38" s="389" t="str">
        <f>IF(SUM(F23:F37)=0,"",SUM(F23:F37))</f>
        <v/>
      </c>
      <c r="G38" s="389">
        <f>SUM(G23:G37)</f>
        <v>0</v>
      </c>
      <c r="H38" s="250">
        <f>IF(SUM(H23:H37)=0,"",SUM(H23:H37))</f>
        <v>6</v>
      </c>
      <c r="I38" s="390">
        <f>IF(SUM(D23:D37)+SUM(F23:F37)=0,"",SUM(D23:D37)+SUM(F23:F37))</f>
        <v>7</v>
      </c>
      <c r="J38" s="388">
        <f>IF(SUM(J23:J37)=0,"",SUM(J23:J37))</f>
        <v>12</v>
      </c>
      <c r="K38" s="389">
        <f>IF(SUM(J23:J37)*15=0,"",SUM(J23:J37)*15)</f>
        <v>180</v>
      </c>
      <c r="L38" s="389" t="str">
        <f>IF(SUM(L23:L37)=0,"",SUM(L23:L37))</f>
        <v/>
      </c>
      <c r="M38" s="389" t="str">
        <f>IF(SUM(L23:L37)*15=0,"",SUM(L23:L37)*15)</f>
        <v/>
      </c>
      <c r="N38" s="250">
        <f>IF(SUM(N23:N37)=0,"",SUM(N23:N37))</f>
        <v>12</v>
      </c>
      <c r="O38" s="390">
        <f>IF(SUM(J23:J37)+SUM(L23:L37)=0,"",SUM(J23:J37)+SUM(L23:L37))</f>
        <v>12</v>
      </c>
      <c r="P38" s="388">
        <f>IF(SUM(P23:P37)=0,"",SUM(P23:P37))</f>
        <v>8</v>
      </c>
      <c r="Q38" s="389">
        <f>IF(SUM(P23:P37)*15=0,"",SUM(P23:P37)*15)</f>
        <v>120</v>
      </c>
      <c r="R38" s="389" t="str">
        <f>IF(SUM(R23:R37)=0,"",SUM(R23:R37))</f>
        <v/>
      </c>
      <c r="S38" s="389" t="str">
        <f>IF(SUM(R23:R37)*15=0,"",SUM(R23:R37)*15)</f>
        <v/>
      </c>
      <c r="T38" s="250">
        <f>IF(SUM(T23:T37)=0,"",SUM(T23:T37))</f>
        <v>10</v>
      </c>
      <c r="U38" s="390">
        <f>IF(SUM(P23:P37)+SUM(R23:R37)=0,"",SUM(P23:P37)+SUM(R23:R37))</f>
        <v>8</v>
      </c>
      <c r="V38" s="388">
        <f>IF(SUM(V23:V37)=0,"",SUM(V23:V37))</f>
        <v>1</v>
      </c>
      <c r="W38" s="389">
        <f>IF(SUM(V23:V37)*15=0,"",SUM(V23:V37)*15)</f>
        <v>15</v>
      </c>
      <c r="X38" s="389">
        <f>IF(SUM(X23:X37)=0,"",SUM(X23:X37))</f>
        <v>1</v>
      </c>
      <c r="Y38" s="389">
        <f>IF(SUM(X23:X37)*15=0,"",SUM(X23:X37)*15)</f>
        <v>15</v>
      </c>
      <c r="Z38" s="250">
        <f>IF(SUM(Z23:Z37)=0,"",SUM(Z23:Z37))</f>
        <v>2</v>
      </c>
      <c r="AA38" s="390">
        <f>IF(SUM(V23:V37)+SUM(X23:X37)=0,"",SUM(V23:V37)+SUM(X23:X37))</f>
        <v>2</v>
      </c>
      <c r="AB38" s="388" t="str">
        <f>IF(SUM(AB23:AB37)=0,"",SUM(AB23:AB37))</f>
        <v/>
      </c>
      <c r="AC38" s="389" t="str">
        <f>IF(SUM(AB23:AB37)*15=0,"",SUM(AB23:AB37)*15)</f>
        <v/>
      </c>
      <c r="AD38" s="389" t="str">
        <f>IF(SUM(AD23:AD37)=0,"",SUM(AD23:AD37))</f>
        <v/>
      </c>
      <c r="AE38" s="389" t="str">
        <f>IF(SUM(AD23:AD37)*15=0,"",SUM(AD23:AD37)*15)</f>
        <v/>
      </c>
      <c r="AF38" s="389" t="str">
        <f>IF(SUM(AF23:AF37)=0,"",SUM(AF23:AF37))</f>
        <v/>
      </c>
      <c r="AG38" s="391" t="str">
        <f>IF(SUM(AB23:AB37)+SUM(AD23:AD37)=0,"",SUM(AB23:AB37)+SUM(AD23:AD37))</f>
        <v/>
      </c>
      <c r="AH38" s="388" t="str">
        <f>IF(SUM(AH23:AH37)=0,"",SUM(AH23:AH37))</f>
        <v/>
      </c>
      <c r="AI38" s="389" t="str">
        <f>IF(SUM(AH23:AH37)*15=0,"",SUM(AH23:AH37)*15)</f>
        <v/>
      </c>
      <c r="AJ38" s="389" t="str">
        <f>IF(SUM(AJ23:AJ37)=0,"",SUM(AJ23:AJ37))</f>
        <v/>
      </c>
      <c r="AK38" s="389" t="str">
        <f>IF(SUM(AJ23:AJ37)*15=0,"",SUM(AJ23:AJ37)*15)</f>
        <v/>
      </c>
      <c r="AL38" s="389" t="str">
        <f>IF(SUM(AL23:AL37)=0,"",SUM(AL23:AL37))</f>
        <v/>
      </c>
      <c r="AM38" s="391" t="str">
        <f>IF(SUM(AH23:AH37)+SUM(AJ23:AJ37)=0,"",SUM(AH23:AH37)+SUM(AJ23:AJ37))</f>
        <v/>
      </c>
      <c r="AN38" s="388" t="str">
        <f>IF(SUM(AN23:AN37)=0,"",SUM(AN23:AN37))</f>
        <v/>
      </c>
      <c r="AO38" s="389" t="str">
        <f>IF(SUM(AN23:AN37)*15=0,"",SUM(AN23:AN37)*15)</f>
        <v/>
      </c>
      <c r="AP38" s="389" t="str">
        <f>IF(SUM(AP23:AP37)=0,"",SUM(AP23:AP37))</f>
        <v/>
      </c>
      <c r="AQ38" s="389" t="str">
        <f>IF(SUM(AP23:AP37)*15=0,"",SUM(AP23:AP37)*15)</f>
        <v/>
      </c>
      <c r="AR38" s="389" t="str">
        <f>IF(SUM(AR23:AR37)=0,"",SUM(AR23:AR37))</f>
        <v/>
      </c>
      <c r="AS38" s="391" t="str">
        <f>IF(SUM(AN23:AN37)+SUM(AP23:AP37)=0,"",SUM(AN23:AN37)+SUM(AP23:AP37))</f>
        <v/>
      </c>
      <c r="AT38" s="388" t="str">
        <f>IF(SUM(AT23:AT37)=0,"",SUM(AT23:AT37))</f>
        <v/>
      </c>
      <c r="AU38" s="389" t="str">
        <f>IF(SUM(AT23:AT37)*15=0,"",SUM(AT23:AT37)*15)</f>
        <v/>
      </c>
      <c r="AV38" s="389" t="str">
        <f>IF(SUM(AV23:AV37)=0,"",SUM(AV23:AV37))</f>
        <v/>
      </c>
      <c r="AW38" s="389" t="str">
        <f>IF(SUM(AV23:AV37)*15=0,"",SUM(AV23:AV37)*15)</f>
        <v/>
      </c>
      <c r="AX38" s="389" t="str">
        <f>IF(SUM(AX23:AX37)=0,"",SUM(AX23:AX37))</f>
        <v/>
      </c>
      <c r="AY38" s="391" t="str">
        <f>IF(SUM(AT23:AT37)+SUM(AV23:AV37)=0,"",SUM(AT23:AT37)+SUM(AV23:AV37))</f>
        <v/>
      </c>
      <c r="AZ38" s="392">
        <f>IF(SUM(AZ23:AZ37)=0,"",SUM(AZ23:AZ37))</f>
        <v>28</v>
      </c>
      <c r="BA38" s="389">
        <f>IF(SUM(AZ23:AZ37)*15=0,"",SUM(AZ23:AZ37)*15)</f>
        <v>420</v>
      </c>
      <c r="BB38" s="389">
        <f>IF(SUM(BB23:BB37)=0,"",SUM(BB23:BB37))</f>
        <v>1</v>
      </c>
      <c r="BC38" s="389">
        <f>IF(SUM(BB23:BB37)*15=0,"",SUM(BB23:BB37)*15)</f>
        <v>15</v>
      </c>
      <c r="BD38" s="250">
        <f>IF(SUM(BD23:BD37)=0,"",SUM(BD23:BD37))</f>
        <v>30</v>
      </c>
      <c r="BE38" s="393">
        <f>IF(SUM(AZ23:AZ37)+SUM(BB23:BB37)=0,"",SUM(AZ23:AZ37)+SUM(BB23:BB37))</f>
        <v>29</v>
      </c>
      <c r="BF38" s="431"/>
      <c r="BG38" s="394"/>
    </row>
    <row r="39" spans="1:59" s="289" customFormat="1" ht="16.149999999999999" hidden="1" customHeight="1" x14ac:dyDescent="0.2">
      <c r="A39" s="287" t="s">
        <v>109</v>
      </c>
      <c r="B39" s="288"/>
      <c r="C39" s="368" t="s">
        <v>110</v>
      </c>
      <c r="D39" s="713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788"/>
      <c r="Y39" s="788"/>
      <c r="Z39" s="788"/>
      <c r="AA39" s="788"/>
      <c r="AB39" s="788"/>
      <c r="AC39" s="788"/>
      <c r="AD39" s="788"/>
      <c r="AE39" s="788"/>
      <c r="AF39" s="788"/>
      <c r="AG39" s="788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585"/>
      <c r="BA39" s="580"/>
      <c r="BB39" s="580"/>
      <c r="BC39" s="580"/>
      <c r="BD39" s="580"/>
      <c r="BE39" s="581"/>
      <c r="BF39" s="425"/>
      <c r="BG39" s="3"/>
    </row>
    <row r="40" spans="1:59" s="40" customFormat="1" ht="16.149999999999999" hidden="1" customHeight="1" x14ac:dyDescent="0.2">
      <c r="A40" s="623" t="s">
        <v>380</v>
      </c>
      <c r="B40" s="29" t="s">
        <v>29</v>
      </c>
      <c r="C40" s="624" t="s">
        <v>111</v>
      </c>
      <c r="D40" s="50"/>
      <c r="E40" s="51" t="str">
        <f t="shared" ref="E40:E46" si="64">IF(D40*15=0,"",D40*15)</f>
        <v/>
      </c>
      <c r="F40" s="52"/>
      <c r="G40" s="51" t="str">
        <f t="shared" ref="G40:G46" si="65">IF(F40*15=0,"",F40*15)</f>
        <v/>
      </c>
      <c r="H40" s="52"/>
      <c r="I40" s="53"/>
      <c r="J40" s="54">
        <v>1</v>
      </c>
      <c r="K40" s="51">
        <f t="shared" ref="K40:K46" si="66">IF(J40*15=0,"",J40*15)</f>
        <v>15</v>
      </c>
      <c r="L40" s="52">
        <v>0</v>
      </c>
      <c r="M40" s="51" t="str">
        <f t="shared" ref="M40:M46" si="67">IF(L40*15=0,"",L40*15)</f>
        <v/>
      </c>
      <c r="N40" s="52">
        <v>2</v>
      </c>
      <c r="O40" s="53" t="s">
        <v>31</v>
      </c>
      <c r="P40" s="35"/>
      <c r="Q40" s="32" t="str">
        <f>IF(P40*15=0,"",P40*15)</f>
        <v/>
      </c>
      <c r="R40" s="33"/>
      <c r="S40" s="32" t="str">
        <f>IF(R40*15=0,"",R40*15)</f>
        <v/>
      </c>
      <c r="T40" s="33"/>
      <c r="U40" s="34"/>
      <c r="V40" s="35"/>
      <c r="W40" s="32" t="str">
        <f>IF(V40*15=0,"",V40*15)</f>
        <v/>
      </c>
      <c r="X40" s="33"/>
      <c r="Y40" s="32" t="str">
        <f>IF(X40*15=0,"",X40*15)</f>
        <v/>
      </c>
      <c r="Z40" s="33"/>
      <c r="AA40" s="34"/>
      <c r="AB40" s="35"/>
      <c r="AC40" s="32" t="str">
        <f>IF(AB40*15=0,"",AB40*15)</f>
        <v/>
      </c>
      <c r="AD40" s="33"/>
      <c r="AE40" s="32" t="str">
        <f>IF(AD40*15=0,"",AD40*15)</f>
        <v/>
      </c>
      <c r="AF40" s="33"/>
      <c r="AG40" s="36"/>
      <c r="AH40" s="35"/>
      <c r="AI40" s="32" t="str">
        <f>IF(AH40*15=0,"",AH40*15)</f>
        <v/>
      </c>
      <c r="AJ40" s="33"/>
      <c r="AK40" s="32" t="str">
        <f>IF(AJ40*15=0,"",AJ40*15)</f>
        <v/>
      </c>
      <c r="AL40" s="33"/>
      <c r="AM40" s="36"/>
      <c r="AN40" s="35"/>
      <c r="AO40" s="32" t="str">
        <f>IF(AN40*15=0,"",AN40*15)</f>
        <v/>
      </c>
      <c r="AP40" s="33"/>
      <c r="AQ40" s="32" t="str">
        <f>IF(AP40*15=0,"",AP40*15)</f>
        <v/>
      </c>
      <c r="AR40" s="33"/>
      <c r="AS40" s="36"/>
      <c r="AT40" s="35"/>
      <c r="AU40" s="32" t="str">
        <f>IF(AT40*15=0,"",AT40*15)</f>
        <v/>
      </c>
      <c r="AV40" s="33"/>
      <c r="AW40" s="32" t="str">
        <f>IF(AV40*15=0,"",AV40*15)</f>
        <v/>
      </c>
      <c r="AX40" s="33"/>
      <c r="AY40" s="36"/>
      <c r="AZ40" s="37">
        <f t="shared" ref="AZ40:AZ46" si="68">IF(D40+J40+P40+V40+AB40+AH40+AN40+AT40=0,"",D40+J40+P40+V40+AB40+AH40+AN40+AT40)</f>
        <v>1</v>
      </c>
      <c r="BA40" s="32">
        <f t="shared" ref="BA40:BA46" si="69">IF((D40+J40+P40+V40+AB40+AH40+AN40+AT40)*15=0,"",(D40+J40+P40+V40+AB40+AH40+AN40+AT40)*15)</f>
        <v>15</v>
      </c>
      <c r="BB40" s="38" t="str">
        <f t="shared" ref="BB40:BB46" si="70">IF(F40+L40+R40+X40+AD40+AJ40+AP40+AV40=0,"",F40+L40+R40+X40+AD40+AJ40+AP40+AV40)</f>
        <v/>
      </c>
      <c r="BC40" s="32" t="str">
        <f t="shared" ref="BC40:BC46" si="71">IF((F40+L40+R40+X40+AD40+AJ40+AP40+AV40)*15=0,"",(F40+L40+R40+X40+AD40+AJ40+AP40+AV40)*15)</f>
        <v/>
      </c>
      <c r="BD40" s="38">
        <f>IF(H40+N40+T40+Z40+AF40+AL40+AR40+AX40=0,"",H40+N40+T40+Z40+AF40+AL40+AR40+AX40)</f>
        <v>2</v>
      </c>
      <c r="BE40" s="39">
        <f t="shared" ref="BE40:BE46" si="72">IF((D40+J40+P40+V40+AB40+F40+L40+R40+X40+AD40+AH40+AN40+AT40+AF40+AP40+AV40)=0,"",(D40+J40+P40+V40+AB40+F40+L40+R40+X40+AD40+AH40+AN40+AT40+AJ40+AP40+AV40))</f>
        <v>1</v>
      </c>
      <c r="BF40" s="430" t="s">
        <v>112</v>
      </c>
      <c r="BG40" s="43" t="s">
        <v>113</v>
      </c>
    </row>
    <row r="41" spans="1:59" s="40" customFormat="1" ht="16.149999999999999" hidden="1" customHeight="1" x14ac:dyDescent="0.2">
      <c r="A41" s="28" t="s">
        <v>381</v>
      </c>
      <c r="B41" s="29" t="s">
        <v>29</v>
      </c>
      <c r="C41" s="42" t="s">
        <v>114</v>
      </c>
      <c r="D41" s="31"/>
      <c r="E41" s="32" t="str">
        <f t="shared" si="64"/>
        <v/>
      </c>
      <c r="F41" s="33"/>
      <c r="G41" s="32" t="str">
        <f t="shared" si="65"/>
        <v/>
      </c>
      <c r="H41" s="33"/>
      <c r="I41" s="34"/>
      <c r="J41" s="35">
        <v>1</v>
      </c>
      <c r="K41" s="63">
        <f t="shared" si="66"/>
        <v>15</v>
      </c>
      <c r="L41" s="33"/>
      <c r="M41" s="32" t="str">
        <f t="shared" si="67"/>
        <v/>
      </c>
      <c r="N41" s="33">
        <v>2</v>
      </c>
      <c r="O41" s="34" t="s">
        <v>31</v>
      </c>
      <c r="P41" s="35"/>
      <c r="Q41" s="32"/>
      <c r="R41" s="33"/>
      <c r="S41" s="32"/>
      <c r="T41" s="33"/>
      <c r="U41" s="34"/>
      <c r="V41" s="35"/>
      <c r="W41" s="32" t="str">
        <f>IF(V41*15=0,"",V41*15)</f>
        <v/>
      </c>
      <c r="X41" s="33"/>
      <c r="Y41" s="32" t="str">
        <f>IF(X41*15=0,"",X41*15)</f>
        <v/>
      </c>
      <c r="Z41" s="33"/>
      <c r="AA41" s="34"/>
      <c r="AB41" s="35"/>
      <c r="AC41" s="32" t="str">
        <f>IF(AB41*15=0,"",AB41*15)</f>
        <v/>
      </c>
      <c r="AD41" s="33"/>
      <c r="AE41" s="32" t="str">
        <f>IF(AD41*15=0,"",AD41*15)</f>
        <v/>
      </c>
      <c r="AF41" s="33"/>
      <c r="AG41" s="36"/>
      <c r="AH41" s="35"/>
      <c r="AI41" s="32" t="str">
        <f>IF(AH41*15=0,"",AH41*15)</f>
        <v/>
      </c>
      <c r="AJ41" s="33"/>
      <c r="AK41" s="32" t="str">
        <f>IF(AJ41*15=0,"",AJ41*15)</f>
        <v/>
      </c>
      <c r="AL41" s="33"/>
      <c r="AM41" s="36"/>
      <c r="AN41" s="35"/>
      <c r="AO41" s="32" t="str">
        <f>IF(AN41*15=0,"",AN41*15)</f>
        <v/>
      </c>
      <c r="AP41" s="33"/>
      <c r="AQ41" s="32" t="str">
        <f>IF(AP41*15=0,"",AP41*15)</f>
        <v/>
      </c>
      <c r="AR41" s="33"/>
      <c r="AS41" s="36"/>
      <c r="AT41" s="35"/>
      <c r="AU41" s="32" t="str">
        <f>IF(AT41*15=0,"",AT41*15)</f>
        <v/>
      </c>
      <c r="AV41" s="33"/>
      <c r="AW41" s="32" t="str">
        <f>IF(AV41*15=0,"",AV41*15)</f>
        <v/>
      </c>
      <c r="AX41" s="33"/>
      <c r="AY41" s="36"/>
      <c r="AZ41" s="37">
        <f t="shared" si="68"/>
        <v>1</v>
      </c>
      <c r="BA41" s="32">
        <f t="shared" si="69"/>
        <v>15</v>
      </c>
      <c r="BB41" s="38" t="str">
        <f t="shared" si="70"/>
        <v/>
      </c>
      <c r="BC41" s="32" t="str">
        <f t="shared" si="71"/>
        <v/>
      </c>
      <c r="BD41" s="38">
        <f t="shared" ref="BD41:BD46" si="73">IF(H41+N41+T41+Z41+AF41+AL41+AR41+AX41=0,"",H41+N41+T41+Z41+AF41+AL41+AR41+AX41)</f>
        <v>2</v>
      </c>
      <c r="BE41" s="39">
        <f t="shared" si="72"/>
        <v>1</v>
      </c>
      <c r="BF41" s="432" t="s">
        <v>275</v>
      </c>
      <c r="BG41" s="57" t="s">
        <v>277</v>
      </c>
    </row>
    <row r="42" spans="1:59" s="40" customFormat="1" ht="16.149999999999999" hidden="1" customHeight="1" x14ac:dyDescent="0.2">
      <c r="A42" s="622" t="s">
        <v>115</v>
      </c>
      <c r="B42" s="29" t="s">
        <v>29</v>
      </c>
      <c r="C42" s="604" t="s">
        <v>116</v>
      </c>
      <c r="D42" s="50"/>
      <c r="E42" s="51" t="str">
        <f t="shared" si="64"/>
        <v/>
      </c>
      <c r="F42" s="52"/>
      <c r="G42" s="51" t="str">
        <f t="shared" si="65"/>
        <v/>
      </c>
      <c r="H42" s="52"/>
      <c r="I42" s="53"/>
      <c r="J42" s="54">
        <v>1</v>
      </c>
      <c r="K42" s="51">
        <f t="shared" si="66"/>
        <v>15</v>
      </c>
      <c r="L42" s="341">
        <v>0</v>
      </c>
      <c r="M42" s="51" t="str">
        <f t="shared" si="67"/>
        <v/>
      </c>
      <c r="N42" s="52">
        <v>2</v>
      </c>
      <c r="O42" s="53" t="s">
        <v>43</v>
      </c>
      <c r="P42" s="35"/>
      <c r="Q42" s="32" t="str">
        <f>IF(P42*15=0,"",P42*15)</f>
        <v/>
      </c>
      <c r="R42" s="33"/>
      <c r="S42" s="32" t="str">
        <f>IF(R42*15=0,"",R42*15)</f>
        <v/>
      </c>
      <c r="T42" s="33"/>
      <c r="U42" s="34"/>
      <c r="V42" s="35"/>
      <c r="W42" s="32" t="str">
        <f>IF(V42*15=0,"",V42*15)</f>
        <v/>
      </c>
      <c r="X42" s="33"/>
      <c r="Y42" s="32" t="str">
        <f>IF(X42*15=0,"",X42*15)</f>
        <v/>
      </c>
      <c r="Z42" s="33"/>
      <c r="AA42" s="34"/>
      <c r="AB42" s="35"/>
      <c r="AC42" s="32" t="str">
        <f>IF(AB42*15=0,"",AB42*15)</f>
        <v/>
      </c>
      <c r="AD42" s="33"/>
      <c r="AE42" s="32" t="str">
        <f>IF(AD42*15=0,"",AD42*15)</f>
        <v/>
      </c>
      <c r="AF42" s="33"/>
      <c r="AG42" s="36"/>
      <c r="AH42" s="35"/>
      <c r="AI42" s="32" t="str">
        <f>IF(AH42*15=0,"",AH42*15)</f>
        <v/>
      </c>
      <c r="AJ42" s="33"/>
      <c r="AK42" s="32" t="str">
        <f>IF(AJ42*15=0,"",AJ42*15)</f>
        <v/>
      </c>
      <c r="AL42" s="33"/>
      <c r="AM42" s="36"/>
      <c r="AN42" s="35"/>
      <c r="AO42" s="32" t="str">
        <f>IF(AN42*15=0,"",AN42*15)</f>
        <v/>
      </c>
      <c r="AP42" s="33"/>
      <c r="AQ42" s="32" t="str">
        <f>IF(AP42*15=0,"",AP42*15)</f>
        <v/>
      </c>
      <c r="AR42" s="33"/>
      <c r="AS42" s="36"/>
      <c r="AT42" s="35"/>
      <c r="AU42" s="32" t="str">
        <f>IF(AT42*15=0,"",AT42*15)</f>
        <v/>
      </c>
      <c r="AV42" s="33"/>
      <c r="AW42" s="32" t="str">
        <f>IF(AV42*15=0,"",AV42*15)</f>
        <v/>
      </c>
      <c r="AX42" s="33"/>
      <c r="AY42" s="36"/>
      <c r="AZ42" s="37">
        <f t="shared" si="68"/>
        <v>1</v>
      </c>
      <c r="BA42" s="32">
        <f t="shared" si="69"/>
        <v>15</v>
      </c>
      <c r="BB42" s="38" t="str">
        <f t="shared" si="70"/>
        <v/>
      </c>
      <c r="BC42" s="32" t="str">
        <f t="shared" si="71"/>
        <v/>
      </c>
      <c r="BD42" s="38">
        <f t="shared" si="73"/>
        <v>2</v>
      </c>
      <c r="BE42" s="39">
        <f t="shared" si="72"/>
        <v>1</v>
      </c>
      <c r="BF42" s="430" t="s">
        <v>276</v>
      </c>
      <c r="BG42" s="43" t="s">
        <v>276</v>
      </c>
    </row>
    <row r="43" spans="1:59" s="69" customFormat="1" ht="16.149999999999999" hidden="1" customHeight="1" x14ac:dyDescent="0.2">
      <c r="A43" s="41" t="s">
        <v>117</v>
      </c>
      <c r="B43" s="58" t="s">
        <v>29</v>
      </c>
      <c r="C43" s="59" t="s">
        <v>118</v>
      </c>
      <c r="D43" s="60"/>
      <c r="E43" s="61" t="str">
        <f t="shared" si="64"/>
        <v/>
      </c>
      <c r="F43" s="62"/>
      <c r="G43" s="63" t="str">
        <f t="shared" si="65"/>
        <v/>
      </c>
      <c r="H43" s="62"/>
      <c r="I43" s="64"/>
      <c r="J43" s="65">
        <v>1</v>
      </c>
      <c r="K43" s="63">
        <f t="shared" si="66"/>
        <v>15</v>
      </c>
      <c r="L43" s="62"/>
      <c r="M43" s="63" t="str">
        <f t="shared" si="67"/>
        <v/>
      </c>
      <c r="N43" s="62">
        <v>2</v>
      </c>
      <c r="O43" s="64" t="s">
        <v>36</v>
      </c>
      <c r="P43" s="65"/>
      <c r="Q43" s="63" t="str">
        <f>IF(P43*15=0,"",P43*15)</f>
        <v/>
      </c>
      <c r="R43" s="62"/>
      <c r="S43" s="63" t="str">
        <f>IF(R43*15=0,"",R43*15)</f>
        <v/>
      </c>
      <c r="T43" s="62"/>
      <c r="U43" s="64"/>
      <c r="V43" s="65"/>
      <c r="W43" s="63"/>
      <c r="X43" s="62"/>
      <c r="Y43" s="63"/>
      <c r="Z43" s="62"/>
      <c r="AA43" s="64"/>
      <c r="AB43" s="65"/>
      <c r="AC43" s="63"/>
      <c r="AD43" s="62"/>
      <c r="AE43" s="63"/>
      <c r="AF43" s="62"/>
      <c r="AG43" s="66"/>
      <c r="AH43" s="65"/>
      <c r="AI43" s="63"/>
      <c r="AJ43" s="62"/>
      <c r="AK43" s="63"/>
      <c r="AL43" s="62"/>
      <c r="AM43" s="66"/>
      <c r="AN43" s="65"/>
      <c r="AO43" s="63"/>
      <c r="AP43" s="62"/>
      <c r="AQ43" s="63"/>
      <c r="AR43" s="62"/>
      <c r="AS43" s="66"/>
      <c r="AT43" s="65"/>
      <c r="AU43" s="63"/>
      <c r="AV43" s="62"/>
      <c r="AW43" s="63"/>
      <c r="AX43" s="62"/>
      <c r="AY43" s="66"/>
      <c r="AZ43" s="67">
        <f t="shared" si="68"/>
        <v>1</v>
      </c>
      <c r="BA43" s="63">
        <f t="shared" si="69"/>
        <v>15</v>
      </c>
      <c r="BB43" s="38" t="str">
        <f t="shared" si="70"/>
        <v/>
      </c>
      <c r="BC43" s="63" t="str">
        <f t="shared" si="71"/>
        <v/>
      </c>
      <c r="BD43" s="38">
        <f t="shared" si="73"/>
        <v>2</v>
      </c>
      <c r="BE43" s="68">
        <f t="shared" si="72"/>
        <v>1</v>
      </c>
      <c r="BF43" s="432" t="s">
        <v>119</v>
      </c>
      <c r="BG43" s="57" t="s">
        <v>120</v>
      </c>
    </row>
    <row r="44" spans="1:59" s="69" customFormat="1" ht="16.149999999999999" hidden="1" customHeight="1" x14ac:dyDescent="0.2">
      <c r="A44" s="41" t="s">
        <v>121</v>
      </c>
      <c r="B44" s="58" t="s">
        <v>29</v>
      </c>
      <c r="C44" s="30" t="s">
        <v>491</v>
      </c>
      <c r="D44" s="60"/>
      <c r="E44" s="63" t="str">
        <f t="shared" si="64"/>
        <v/>
      </c>
      <c r="F44" s="62"/>
      <c r="G44" s="63" t="str">
        <f t="shared" si="65"/>
        <v/>
      </c>
      <c r="H44" s="62"/>
      <c r="I44" s="64"/>
      <c r="J44" s="35">
        <v>1</v>
      </c>
      <c r="K44" s="63">
        <f t="shared" si="66"/>
        <v>15</v>
      </c>
      <c r="L44" s="62">
        <v>1</v>
      </c>
      <c r="M44" s="63">
        <f t="shared" si="67"/>
        <v>15</v>
      </c>
      <c r="N44" s="62">
        <v>2</v>
      </c>
      <c r="O44" s="64" t="s">
        <v>31</v>
      </c>
      <c r="P44" s="65"/>
      <c r="Q44" s="63" t="str">
        <f>IF(P44*15=0,"",P44*15)</f>
        <v/>
      </c>
      <c r="R44" s="62"/>
      <c r="S44" s="63" t="str">
        <f>IF(R44*15=0,"",R44*15)</f>
        <v/>
      </c>
      <c r="T44" s="62"/>
      <c r="U44" s="64"/>
      <c r="V44" s="65"/>
      <c r="W44" s="63" t="str">
        <f>IF(V44*15=0,"",V44*15)</f>
        <v/>
      </c>
      <c r="X44" s="62"/>
      <c r="Y44" s="63" t="str">
        <f>IF(X44*15=0,"",X44*15)</f>
        <v/>
      </c>
      <c r="Z44" s="62"/>
      <c r="AA44" s="64"/>
      <c r="AB44" s="65"/>
      <c r="AC44" s="63" t="str">
        <f>IF(AB44*15=0,"",AB44*15)</f>
        <v/>
      </c>
      <c r="AD44" s="62"/>
      <c r="AE44" s="63" t="str">
        <f>IF(AD44*15=0,"",AD44*15)</f>
        <v/>
      </c>
      <c r="AF44" s="62"/>
      <c r="AG44" s="66"/>
      <c r="AH44" s="65"/>
      <c r="AI44" s="63" t="str">
        <f>IF(AH44*15=0,"",AH44*15)</f>
        <v/>
      </c>
      <c r="AJ44" s="62"/>
      <c r="AK44" s="63" t="str">
        <f>IF(AJ44*15=0,"",AJ44*15)</f>
        <v/>
      </c>
      <c r="AL44" s="62"/>
      <c r="AM44" s="66"/>
      <c r="AN44" s="65"/>
      <c r="AO44" s="63" t="str">
        <f>IF(AN44*15=0,"",AN44*15)</f>
        <v/>
      </c>
      <c r="AP44" s="62"/>
      <c r="AQ44" s="63" t="str">
        <f>IF(AP44*15=0,"",AP44*15)</f>
        <v/>
      </c>
      <c r="AR44" s="62"/>
      <c r="AS44" s="66"/>
      <c r="AT44" s="65"/>
      <c r="AU44" s="63" t="str">
        <f>IF(AT44*15=0,"",AT44*15)</f>
        <v/>
      </c>
      <c r="AV44" s="62"/>
      <c r="AW44" s="63" t="str">
        <f>IF(AV44*15=0,"",AV44*15)</f>
        <v/>
      </c>
      <c r="AX44" s="62"/>
      <c r="AY44" s="66"/>
      <c r="AZ44" s="67">
        <f t="shared" si="68"/>
        <v>1</v>
      </c>
      <c r="BA44" s="63">
        <f t="shared" si="69"/>
        <v>15</v>
      </c>
      <c r="BB44" s="38">
        <f t="shared" si="70"/>
        <v>1</v>
      </c>
      <c r="BC44" s="63">
        <f t="shared" si="71"/>
        <v>15</v>
      </c>
      <c r="BD44" s="38">
        <f t="shared" si="73"/>
        <v>2</v>
      </c>
      <c r="BE44" s="68">
        <f t="shared" si="72"/>
        <v>2</v>
      </c>
      <c r="BF44" s="432" t="s">
        <v>122</v>
      </c>
      <c r="BG44" s="57" t="s">
        <v>122</v>
      </c>
    </row>
    <row r="45" spans="1:59" s="69" customFormat="1" ht="16.149999999999999" hidden="1" customHeight="1" x14ac:dyDescent="0.2">
      <c r="A45" s="41" t="s">
        <v>123</v>
      </c>
      <c r="B45" s="58" t="s">
        <v>29</v>
      </c>
      <c r="C45" s="30" t="s">
        <v>124</v>
      </c>
      <c r="D45" s="60">
        <v>1</v>
      </c>
      <c r="E45" s="63">
        <f t="shared" si="64"/>
        <v>15</v>
      </c>
      <c r="F45" s="62"/>
      <c r="G45" s="63" t="str">
        <f t="shared" si="65"/>
        <v/>
      </c>
      <c r="H45" s="62">
        <v>2</v>
      </c>
      <c r="I45" s="64" t="s">
        <v>29</v>
      </c>
      <c r="J45" s="65"/>
      <c r="K45" s="63" t="str">
        <f t="shared" si="66"/>
        <v/>
      </c>
      <c r="L45" s="62"/>
      <c r="M45" s="63" t="str">
        <f t="shared" si="67"/>
        <v/>
      </c>
      <c r="N45" s="62"/>
      <c r="O45" s="64"/>
      <c r="P45" s="65"/>
      <c r="Q45" s="63" t="str">
        <f>IF(P45*15=0,"",P45*15)</f>
        <v/>
      </c>
      <c r="R45" s="62"/>
      <c r="S45" s="63" t="str">
        <f>IF(R45*15=0,"",R45*15)</f>
        <v/>
      </c>
      <c r="T45" s="62"/>
      <c r="U45" s="64"/>
      <c r="V45" s="65"/>
      <c r="W45" s="63" t="str">
        <f>IF(V45*15=0,"",V45*15)</f>
        <v/>
      </c>
      <c r="X45" s="62"/>
      <c r="Y45" s="63" t="str">
        <f>IF(X45*15=0,"",X45*15)</f>
        <v/>
      </c>
      <c r="Z45" s="62"/>
      <c r="AA45" s="64"/>
      <c r="AB45" s="65"/>
      <c r="AC45" s="63" t="str">
        <f>IF(AB45*15=0,"",AB45*15)</f>
        <v/>
      </c>
      <c r="AD45" s="62"/>
      <c r="AE45" s="63" t="str">
        <f>IF(AD45*15=0,"",AD45*15)</f>
        <v/>
      </c>
      <c r="AF45" s="62"/>
      <c r="AG45" s="66"/>
      <c r="AH45" s="65"/>
      <c r="AI45" s="63" t="str">
        <f>IF(AH45*15=0,"",AH45*15)</f>
        <v/>
      </c>
      <c r="AJ45" s="62"/>
      <c r="AK45" s="63" t="str">
        <f>IF(AJ45*15=0,"",AJ45*15)</f>
        <v/>
      </c>
      <c r="AL45" s="62"/>
      <c r="AM45" s="66"/>
      <c r="AN45" s="65"/>
      <c r="AO45" s="63" t="str">
        <f>IF(AN45*15=0,"",AN45*15)</f>
        <v/>
      </c>
      <c r="AP45" s="62"/>
      <c r="AQ45" s="63" t="str">
        <f>IF(AP45*15=0,"",AP45*15)</f>
        <v/>
      </c>
      <c r="AR45" s="62"/>
      <c r="AS45" s="66"/>
      <c r="AT45" s="65"/>
      <c r="AU45" s="63" t="str">
        <f>IF(AT45*15=0,"",AT45*15)</f>
        <v/>
      </c>
      <c r="AV45" s="62"/>
      <c r="AW45" s="63" t="str">
        <f>IF(AV45*15=0,"",AV45*15)</f>
        <v/>
      </c>
      <c r="AX45" s="62"/>
      <c r="AY45" s="66"/>
      <c r="AZ45" s="67">
        <f t="shared" si="68"/>
        <v>1</v>
      </c>
      <c r="BA45" s="63">
        <f t="shared" si="69"/>
        <v>15</v>
      </c>
      <c r="BB45" s="38" t="str">
        <f t="shared" si="70"/>
        <v/>
      </c>
      <c r="BC45" s="63" t="str">
        <f t="shared" si="71"/>
        <v/>
      </c>
      <c r="BD45" s="38">
        <f t="shared" si="73"/>
        <v>2</v>
      </c>
      <c r="BE45" s="68">
        <f t="shared" si="72"/>
        <v>1</v>
      </c>
      <c r="BF45" s="432" t="s">
        <v>125</v>
      </c>
      <c r="BG45" s="57" t="s">
        <v>125</v>
      </c>
    </row>
    <row r="46" spans="1:59" s="69" customFormat="1" ht="16.149999999999999" hidden="1" customHeight="1" x14ac:dyDescent="0.2">
      <c r="A46" s="41" t="s">
        <v>126</v>
      </c>
      <c r="B46" s="58" t="s">
        <v>29</v>
      </c>
      <c r="C46" s="70" t="s">
        <v>127</v>
      </c>
      <c r="D46" s="60"/>
      <c r="E46" s="63" t="str">
        <f t="shared" si="64"/>
        <v/>
      </c>
      <c r="F46" s="62"/>
      <c r="G46" s="63" t="str">
        <f t="shared" si="65"/>
        <v/>
      </c>
      <c r="H46" s="62"/>
      <c r="I46" s="71"/>
      <c r="J46" s="65"/>
      <c r="K46" s="63" t="str">
        <f t="shared" si="66"/>
        <v/>
      </c>
      <c r="L46" s="62"/>
      <c r="M46" s="63" t="str">
        <f t="shared" si="67"/>
        <v/>
      </c>
      <c r="N46" s="62"/>
      <c r="O46" s="71"/>
      <c r="P46" s="65"/>
      <c r="Q46" s="63" t="str">
        <f>IF(P46*15=0,"",P46*15)</f>
        <v/>
      </c>
      <c r="R46" s="62"/>
      <c r="S46" s="63" t="str">
        <f>IF(R46*15=0,"",R46*15)</f>
        <v/>
      </c>
      <c r="T46" s="62"/>
      <c r="U46" s="71"/>
      <c r="V46" s="65">
        <v>1</v>
      </c>
      <c r="W46" s="63">
        <f>IF(V46*15=0,"",V46*15)</f>
        <v>15</v>
      </c>
      <c r="X46" s="62"/>
      <c r="Y46" s="63" t="str">
        <f>IF(X46*15=0,"",X46*15)</f>
        <v/>
      </c>
      <c r="Z46" s="62">
        <v>2</v>
      </c>
      <c r="AA46" s="71" t="s">
        <v>43</v>
      </c>
      <c r="AB46" s="72"/>
      <c r="AC46" s="73"/>
      <c r="AD46" s="74"/>
      <c r="AE46" s="73"/>
      <c r="AF46" s="74"/>
      <c r="AG46" s="75"/>
      <c r="AH46" s="72"/>
      <c r="AI46" s="73"/>
      <c r="AJ46" s="74"/>
      <c r="AK46" s="73"/>
      <c r="AL46" s="74"/>
      <c r="AM46" s="75"/>
      <c r="AN46" s="72"/>
      <c r="AO46" s="73"/>
      <c r="AP46" s="74"/>
      <c r="AQ46" s="73"/>
      <c r="AR46" s="74"/>
      <c r="AS46" s="75"/>
      <c r="AT46" s="72"/>
      <c r="AU46" s="73"/>
      <c r="AV46" s="74"/>
      <c r="AW46" s="73"/>
      <c r="AX46" s="74"/>
      <c r="AY46" s="75"/>
      <c r="AZ46" s="67">
        <f t="shared" si="68"/>
        <v>1</v>
      </c>
      <c r="BA46" s="63">
        <f t="shared" si="69"/>
        <v>15</v>
      </c>
      <c r="BB46" s="38" t="str">
        <f t="shared" si="70"/>
        <v/>
      </c>
      <c r="BC46" s="63" t="str">
        <f t="shared" si="71"/>
        <v/>
      </c>
      <c r="BD46" s="38">
        <f t="shared" si="73"/>
        <v>2</v>
      </c>
      <c r="BE46" s="76">
        <f t="shared" si="72"/>
        <v>1</v>
      </c>
      <c r="BF46" s="432" t="s">
        <v>128</v>
      </c>
      <c r="BG46" s="57" t="s">
        <v>129</v>
      </c>
    </row>
    <row r="47" spans="1:59" s="286" customFormat="1" ht="16.149999999999999" hidden="1" customHeight="1" x14ac:dyDescent="0.2">
      <c r="A47" s="291"/>
      <c r="B47" s="292"/>
      <c r="C47" s="387" t="s">
        <v>130</v>
      </c>
      <c r="D47" s="19">
        <f>IF(SUM(D40:D46)=0,"",SUM(D40:D46))</f>
        <v>1</v>
      </c>
      <c r="E47" s="20">
        <f>IF(SUM(D40:D46)*15=0,"",SUM(D40:D46)*15)</f>
        <v>15</v>
      </c>
      <c r="F47" s="20" t="str">
        <f>IF(SUM(F40:F46)=0,"",SUM(F40:F46))</f>
        <v/>
      </c>
      <c r="G47" s="20">
        <f>SUM(G40:G46)</f>
        <v>0</v>
      </c>
      <c r="H47" s="20">
        <f>IF(SUM(H40:H46)=0,"",SUM(H40:H46))</f>
        <v>2</v>
      </c>
      <c r="I47" s="343">
        <f>IF(SUM(D40:D46)+SUM(F40:F46)=0,"",SUM(D40:D46)+SUM(F40:F46))</f>
        <v>1</v>
      </c>
      <c r="J47" s="77">
        <f>IF(SUM(J40:J46)=0,"",SUM(J40:J46))</f>
        <v>5</v>
      </c>
      <c r="K47" s="20">
        <f>IF(SUM(J40:J46)*15=0,"",SUM(J40:J46)*15)</f>
        <v>75</v>
      </c>
      <c r="L47" s="20">
        <f>IF(SUM(L40:L46)=0,"",SUM(L40:L46))</f>
        <v>1</v>
      </c>
      <c r="M47" s="20">
        <f>IF(SUM(L40:L46)*15=0,"",SUM(L40:L46)*15)</f>
        <v>15</v>
      </c>
      <c r="N47" s="20">
        <f>IF(SUM(N40:N46)=0,"",SUM(N40:N46))</f>
        <v>10</v>
      </c>
      <c r="O47" s="343">
        <f>IF(SUM(J40:J46)+SUM(L40:L46)=0,"",SUM(J40:J46)+SUM(L40:L46))</f>
        <v>6</v>
      </c>
      <c r="P47" s="77" t="str">
        <f>IF(SUM(P40:P46)=0,"",SUM(P40:P46))</f>
        <v/>
      </c>
      <c r="Q47" s="20" t="str">
        <f>IF(SUM(P40:P46)*15=0,"",SUM(P40:P46)*15)</f>
        <v/>
      </c>
      <c r="R47" s="20" t="str">
        <f>IF(SUM(R40:R46)=0,"",SUM(R40:R46))</f>
        <v/>
      </c>
      <c r="S47" s="20" t="str">
        <f>IF(SUM(R40:R46)*15=0,"",SUM(R40:R46)*15)</f>
        <v/>
      </c>
      <c r="T47" s="20" t="str">
        <f>IF(SUM(T40:T46)=0,"",SUM(T40:T46))</f>
        <v/>
      </c>
      <c r="U47" s="343" t="str">
        <f>IF(SUM(P40:P46)+SUM(R40:R46)=0,"",SUM(P40:P46)+SUM(R40:R46))</f>
        <v/>
      </c>
      <c r="V47" s="77">
        <f>IF(SUM(V40:V46)=0,"",SUM(V40:V46))</f>
        <v>1</v>
      </c>
      <c r="W47" s="20">
        <f>IF(SUM(V40:V46)*15=0,"",SUM(V40:V46)*15)</f>
        <v>15</v>
      </c>
      <c r="X47" s="20" t="str">
        <f>IF(SUM(X40:X46)=0,"",SUM(X40:X46))</f>
        <v/>
      </c>
      <c r="Y47" s="20" t="str">
        <f>IF(SUM(X40:X46)*15=0,"",SUM(X40:X46)*15)</f>
        <v/>
      </c>
      <c r="Z47" s="20">
        <f>IF(SUM(Z40:Z46)=0,"",SUM(Z40:Z46))</f>
        <v>2</v>
      </c>
      <c r="AA47" s="343">
        <f>IF(SUM(V40:V46)+SUM(X40:X46)=0,"",SUM(V40:V46)+SUM(X40:X46))</f>
        <v>1</v>
      </c>
      <c r="AB47" s="19" t="str">
        <f>IF(SUM(AB40:AB46)=0,"",SUM(AB40:AB46))</f>
        <v/>
      </c>
      <c r="AC47" s="20" t="str">
        <f>IF(SUM(AB40:AB46)*15=0,"",SUM(AB40:AB46)*15)</f>
        <v/>
      </c>
      <c r="AD47" s="20" t="str">
        <f>IF(SUM(AD40:AD46)=0,"",SUM(AD40:AD46))</f>
        <v/>
      </c>
      <c r="AE47" s="20" t="str">
        <f>IF(SUM(AD40:AD46)*15=0,"",SUM(AD40:AD46)*15)</f>
        <v/>
      </c>
      <c r="AF47" s="20" t="str">
        <f>IF(SUM(AF40:AF46)=0,"",SUM(AF40:AF46))</f>
        <v/>
      </c>
      <c r="AG47" s="344" t="str">
        <f>IF(SUM(AB40:AB46)+SUM(AD40:AD46)=0,"",SUM(AB40:AB46)+SUM(AD40:AD46))</f>
        <v/>
      </c>
      <c r="AH47" s="19" t="str">
        <f>IF(SUM(AH40:AH46)=0,"",SUM(AH40:AH46))</f>
        <v/>
      </c>
      <c r="AI47" s="20" t="str">
        <f>IF(SUM(AH40:AH46)*15=0,"",SUM(AH40:AH46)*15)</f>
        <v/>
      </c>
      <c r="AJ47" s="20" t="str">
        <f>IF(SUM(AJ40:AJ46)=0,"",SUM(AJ40:AJ46))</f>
        <v/>
      </c>
      <c r="AK47" s="20" t="str">
        <f>IF(SUM(AJ40:AJ46)*15=0,"",SUM(AJ40:AJ46)*15)</f>
        <v/>
      </c>
      <c r="AL47" s="20" t="str">
        <f>IF(SUM(AL40:AL46)=0,"",SUM(AL40:AL46))</f>
        <v/>
      </c>
      <c r="AM47" s="344" t="str">
        <f>IF(SUM(AH40:AH46)+SUM(AJ40:AJ46)=0,"",SUM(AH40:AH46)+SUM(AJ40:AJ46))</f>
        <v/>
      </c>
      <c r="AN47" s="19" t="str">
        <f>IF(SUM(AN40:AN46)=0,"",SUM(AN40:AN46))</f>
        <v/>
      </c>
      <c r="AO47" s="20" t="str">
        <f>IF(SUM(AN40:AN46)*15=0,"",SUM(AN40:AN46)*15)</f>
        <v/>
      </c>
      <c r="AP47" s="20" t="str">
        <f>IF(SUM(AP40:AP46)=0,"",SUM(AP40:AP46))</f>
        <v/>
      </c>
      <c r="AQ47" s="20" t="str">
        <f>IF(SUM(AP40:AP46)*15=0,"",SUM(AP40:AP46)*15)</f>
        <v/>
      </c>
      <c r="AR47" s="20" t="str">
        <f>IF(SUM(AR40:AR46)=0,"",SUM(AR40:AR46))</f>
        <v/>
      </c>
      <c r="AS47" s="344" t="str">
        <f>IF(SUM(AN40:AN46)+SUM(AP40:AP46)=0,"",SUM(AN40:AN46)+SUM(AP40:AP46))</f>
        <v/>
      </c>
      <c r="AT47" s="19" t="str">
        <f>IF(SUM(AT40:AT46)=0,"",SUM(AT40:AT46))</f>
        <v/>
      </c>
      <c r="AU47" s="20" t="str">
        <f>IF(SUM(AT40:AT46)*15=0,"",SUM(AT40:AT46)*15)</f>
        <v/>
      </c>
      <c r="AV47" s="20" t="str">
        <f>IF(SUM(AV40:AV46)=0,"",SUM(AV40:AV46))</f>
        <v/>
      </c>
      <c r="AW47" s="20" t="str">
        <f>IF(SUM(AV40:AV46)*15=0,"",SUM(AV40:AV46)*15)</f>
        <v/>
      </c>
      <c r="AX47" s="20" t="str">
        <f>IF(SUM(AX40:AX46)=0,"",SUM(AX40:AX46))</f>
        <v/>
      </c>
      <c r="AY47" s="344" t="str">
        <f>IF(SUM(AT40:AT46)+SUM(AV40:AV46)=0,"",SUM(AT40:AT46)+SUM(AV40:AV46))</f>
        <v/>
      </c>
      <c r="AZ47" s="23">
        <f>IF(SUM(AZ40:AZ46)=0,"",SUM(AZ40:AZ46))</f>
        <v>7</v>
      </c>
      <c r="BA47" s="20">
        <f>IF(SUM(AZ40:AZ46)*15=0,"",SUM(AZ40:AZ46)*15)</f>
        <v>105</v>
      </c>
      <c r="BB47" s="20">
        <f>IF(SUM(BB40:BB46)=0,"",SUM(BB40:BB46))</f>
        <v>1</v>
      </c>
      <c r="BC47" s="20">
        <f>IF(SUM(BB40:BB46)*15=0,"",SUM(BB40:BB46)*15)</f>
        <v>15</v>
      </c>
      <c r="BD47" s="250">
        <f>IF(SUM(BD40:BD46)=0,"",SUM(BD40:BD46))</f>
        <v>14</v>
      </c>
      <c r="BE47" s="345">
        <f>IF(SUM(AZ40:AZ46)+SUM(BB40:BB46)=0,"",SUM(AZ40:AZ46)+SUM(BB40:BB46))</f>
        <v>8</v>
      </c>
      <c r="BF47" s="428"/>
      <c r="BG47" s="24"/>
    </row>
    <row r="48" spans="1:59" s="289" customFormat="1" ht="16.149999999999999" hidden="1" customHeight="1" x14ac:dyDescent="0.2">
      <c r="A48" s="287" t="s">
        <v>131</v>
      </c>
      <c r="B48" s="288"/>
      <c r="C48" s="368" t="s">
        <v>132</v>
      </c>
      <c r="D48" s="713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714"/>
      <c r="Y48" s="714"/>
      <c r="Z48" s="714"/>
      <c r="AA48" s="714"/>
      <c r="AB48" s="714"/>
      <c r="AC48" s="714"/>
      <c r="AD48" s="714"/>
      <c r="AE48" s="714"/>
      <c r="AF48" s="714"/>
      <c r="AG48" s="71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585"/>
      <c r="BA48" s="580"/>
      <c r="BB48" s="580"/>
      <c r="BC48" s="580"/>
      <c r="BD48" s="580"/>
      <c r="BE48" s="581"/>
      <c r="BF48" s="425"/>
      <c r="BG48" s="3"/>
    </row>
    <row r="49" spans="1:60" s="40" customFormat="1" ht="16.149999999999999" hidden="1" customHeight="1" x14ac:dyDescent="0.2">
      <c r="A49" s="28" t="s">
        <v>382</v>
      </c>
      <c r="B49" s="29" t="s">
        <v>29</v>
      </c>
      <c r="C49" s="42" t="s">
        <v>144</v>
      </c>
      <c r="D49" s="35">
        <v>1</v>
      </c>
      <c r="E49" s="32">
        <f t="shared" ref="E49:E54" si="74">IF(D49*15=0,"",D49*15)</f>
        <v>15</v>
      </c>
      <c r="F49" s="33">
        <v>1</v>
      </c>
      <c r="G49" s="32">
        <f t="shared" ref="G49:G54" si="75">IF(F49*15=0,"",F49*15)</f>
        <v>15</v>
      </c>
      <c r="H49" s="33">
        <v>2</v>
      </c>
      <c r="I49" s="44" t="s">
        <v>43</v>
      </c>
      <c r="J49" s="35"/>
      <c r="K49" s="32" t="str">
        <f>IF(J49*15=0,"",J49*15)</f>
        <v/>
      </c>
      <c r="L49" s="33"/>
      <c r="M49" s="32" t="str">
        <f>IF(L49*15=0,"",L49*15)</f>
        <v/>
      </c>
      <c r="N49" s="33"/>
      <c r="O49" s="44"/>
      <c r="P49" s="35"/>
      <c r="Q49" s="32" t="str">
        <f>IF(P49*15=0,"",P49*15)</f>
        <v/>
      </c>
      <c r="R49" s="33"/>
      <c r="S49" s="32" t="str">
        <f>IF(R49*15=0,"",R49*15)</f>
        <v/>
      </c>
      <c r="T49" s="33"/>
      <c r="U49" s="44"/>
      <c r="V49" s="35"/>
      <c r="W49" s="32" t="str">
        <f t="shared" ref="W49:W54" si="76">IF(V49*15=0,"",V49*15)</f>
        <v/>
      </c>
      <c r="X49" s="33"/>
      <c r="Y49" s="32" t="str">
        <f t="shared" ref="Y49:Y54" si="77">IF(X49*15=0,"",X49*15)</f>
        <v/>
      </c>
      <c r="Z49" s="33"/>
      <c r="AA49" s="44"/>
      <c r="AB49" s="35"/>
      <c r="AC49" s="32" t="str">
        <f>IF(AB49*15=0,"",AB49*15)</f>
        <v/>
      </c>
      <c r="AD49" s="33"/>
      <c r="AE49" s="32" t="str">
        <f>IF(AD49*15=0,"",AD49*15)</f>
        <v/>
      </c>
      <c r="AF49" s="33"/>
      <c r="AG49" s="48"/>
      <c r="AH49" s="35"/>
      <c r="AI49" s="32" t="str">
        <f>IF(AH49*15=0,"",AH49*15)</f>
        <v/>
      </c>
      <c r="AJ49" s="33"/>
      <c r="AK49" s="32" t="str">
        <f>IF(AJ49*15=0,"",AJ49*15)</f>
        <v/>
      </c>
      <c r="AL49" s="33"/>
      <c r="AM49" s="48"/>
      <c r="AN49" s="35"/>
      <c r="AO49" s="32" t="str">
        <f>IF(AN49*15=0,"",AN49*15)</f>
        <v/>
      </c>
      <c r="AP49" s="33"/>
      <c r="AQ49" s="32" t="str">
        <f>IF(AP49*15=0,"",AP49*15)</f>
        <v/>
      </c>
      <c r="AR49" s="33"/>
      <c r="AS49" s="48"/>
      <c r="AT49" s="35"/>
      <c r="AU49" s="32" t="str">
        <f>IF(AT49*15=0,"",AT49*15)</f>
        <v/>
      </c>
      <c r="AV49" s="33"/>
      <c r="AW49" s="32" t="str">
        <f>IF(AV49*15=0,"",AV49*15)</f>
        <v/>
      </c>
      <c r="AX49" s="33"/>
      <c r="AY49" s="48"/>
      <c r="AZ49" s="37">
        <f t="shared" ref="AZ49:AZ54" si="78">IF(D49+J49+P49+V49+AB49+AH49+AN49+AT49=0,"",D49+J49+P49+V49+AB49+AH49+AN49+AT49)</f>
        <v>1</v>
      </c>
      <c r="BA49" s="32">
        <f t="shared" ref="BA49:BA54" si="79">IF((D49+J49+P49+V49+AB49+AH49+AN49+AT49)*15=0,"",(D49+J49+P49+V49+AB49+AH49+AN49+AT49)*15)</f>
        <v>15</v>
      </c>
      <c r="BB49" s="38">
        <f t="shared" ref="BB49:BB54" si="80">IF(F49+L49+R49+X49+AD49+AJ49+AP49+AV49=0,"",F49+L49+R49+X49+AD49+AJ49+AP49+AV49)</f>
        <v>1</v>
      </c>
      <c r="BC49" s="32">
        <f t="shared" ref="BC49:BC54" si="81">IF((F49+L49+R49+X49+AD49+AJ49+AP49+AV49)*15=0,"",(F49+L49+R49+X49+AD49+AJ49+AP49+AV49)*15)</f>
        <v>15</v>
      </c>
      <c r="BD49" s="38">
        <f t="shared" ref="BD49:BD54" si="82">IF(H49+N49+T49+Z49+AF49+AL49+AR49+AX49=0,"",H49+N49+T49+Z49+AF49+AL49+AR49+AX49)</f>
        <v>2</v>
      </c>
      <c r="BE49" s="49">
        <f t="shared" ref="BE49:BE54" si="83">IF((D49+J49+P49+V49+AB49+F49+L49+R49+X49+AD49+AH49+AN49+AT49+AF49+AP49+AV49)=0,"",(D49+J49+P49+V49+AB49+F49+L49+R49+X49+AD49+AH49+AN49+AT49+AJ49+AP49+AV49))</f>
        <v>2</v>
      </c>
      <c r="BF49" s="430"/>
      <c r="BG49" s="43"/>
    </row>
    <row r="50" spans="1:60" ht="16.149999999999999" hidden="1" customHeight="1" x14ac:dyDescent="0.2">
      <c r="A50" s="293" t="s">
        <v>134</v>
      </c>
      <c r="B50" s="29" t="s">
        <v>29</v>
      </c>
      <c r="C50" s="42" t="s">
        <v>135</v>
      </c>
      <c r="D50" s="201"/>
      <c r="E50" s="269" t="str">
        <f t="shared" si="74"/>
        <v/>
      </c>
      <c r="F50" s="198"/>
      <c r="G50" s="269" t="str">
        <f t="shared" si="75"/>
        <v/>
      </c>
      <c r="H50" s="198"/>
      <c r="I50" s="270"/>
      <c r="J50" s="201">
        <v>1</v>
      </c>
      <c r="K50" s="269">
        <f>IF(J50*15=0,"",J50*15)</f>
        <v>15</v>
      </c>
      <c r="L50" s="198">
        <v>1</v>
      </c>
      <c r="M50" s="269">
        <f>IF(L50*15=0,"",L50*15)</f>
        <v>15</v>
      </c>
      <c r="N50" s="198">
        <v>2</v>
      </c>
      <c r="O50" s="270" t="s">
        <v>31</v>
      </c>
      <c r="P50" s="201"/>
      <c r="Q50" s="269" t="str">
        <f>IF(P50*15=0,"",P50*15)</f>
        <v/>
      </c>
      <c r="R50" s="198"/>
      <c r="S50" s="269" t="str">
        <f>IF(R50*15=0,"",R50*15)</f>
        <v/>
      </c>
      <c r="T50" s="198"/>
      <c r="U50" s="270"/>
      <c r="V50" s="201"/>
      <c r="W50" s="269" t="str">
        <f t="shared" si="76"/>
        <v/>
      </c>
      <c r="X50" s="198"/>
      <c r="Y50" s="269" t="str">
        <f t="shared" si="77"/>
        <v/>
      </c>
      <c r="Z50" s="198"/>
      <c r="AA50" s="270"/>
      <c r="AB50" s="201"/>
      <c r="AC50" s="197" t="str">
        <f>IF(AB50*15=0,"",AB50*15)</f>
        <v/>
      </c>
      <c r="AD50" s="198"/>
      <c r="AE50" s="197" t="str">
        <f>IF(AD50*15=0,"",AD50*15)</f>
        <v/>
      </c>
      <c r="AF50" s="198"/>
      <c r="AG50" s="271"/>
      <c r="AH50" s="201"/>
      <c r="AI50" s="197" t="str">
        <f>IF(AH50*15=0,"",AH50*15)</f>
        <v/>
      </c>
      <c r="AJ50" s="198"/>
      <c r="AK50" s="197" t="str">
        <f>IF(AJ50*15=0,"",AJ50*15)</f>
        <v/>
      </c>
      <c r="AL50" s="198"/>
      <c r="AM50" s="271"/>
      <c r="AN50" s="201"/>
      <c r="AO50" s="197" t="str">
        <f>IF(AN50*15=0,"",AN50*15)</f>
        <v/>
      </c>
      <c r="AP50" s="198"/>
      <c r="AQ50" s="197" t="str">
        <f>IF(AP50*15=0,"",AP50*15)</f>
        <v/>
      </c>
      <c r="AR50" s="198"/>
      <c r="AS50" s="271"/>
      <c r="AT50" s="201"/>
      <c r="AU50" s="197" t="str">
        <f>IF(AT50*15=0,"",AT50*15)</f>
        <v/>
      </c>
      <c r="AV50" s="198"/>
      <c r="AW50" s="197" t="str">
        <f>IF(AV50*15=0,"",AV50*15)</f>
        <v/>
      </c>
      <c r="AX50" s="198"/>
      <c r="AY50" s="271"/>
      <c r="AZ50" s="272">
        <f t="shared" si="78"/>
        <v>1</v>
      </c>
      <c r="BA50" s="269">
        <f t="shared" si="79"/>
        <v>15</v>
      </c>
      <c r="BB50" s="273">
        <f t="shared" si="80"/>
        <v>1</v>
      </c>
      <c r="BC50" s="269">
        <f t="shared" si="81"/>
        <v>15</v>
      </c>
      <c r="BD50" s="273">
        <f t="shared" si="82"/>
        <v>2</v>
      </c>
      <c r="BE50" s="449">
        <f t="shared" si="83"/>
        <v>2</v>
      </c>
      <c r="BF50" s="429" t="s">
        <v>136</v>
      </c>
      <c r="BG50" s="278" t="s">
        <v>133</v>
      </c>
    </row>
    <row r="51" spans="1:60" s="40" customFormat="1" ht="16.149999999999999" hidden="1" customHeight="1" x14ac:dyDescent="0.2">
      <c r="A51" s="622" t="s">
        <v>139</v>
      </c>
      <c r="B51" s="29" t="s">
        <v>29</v>
      </c>
      <c r="C51" s="604" t="s">
        <v>460</v>
      </c>
      <c r="D51" s="50"/>
      <c r="E51" s="618" t="str">
        <f t="shared" si="74"/>
        <v/>
      </c>
      <c r="F51" s="52"/>
      <c r="G51" s="618" t="str">
        <f t="shared" si="75"/>
        <v/>
      </c>
      <c r="H51" s="52"/>
      <c r="I51" s="53"/>
      <c r="J51" s="54"/>
      <c r="K51" s="51" t="str">
        <f>IF(J51*15=0,"",J51*15)</f>
        <v/>
      </c>
      <c r="L51" s="52"/>
      <c r="M51" s="51" t="str">
        <f>IF(L51*15=0,"",L51*15)</f>
        <v/>
      </c>
      <c r="N51" s="52"/>
      <c r="O51" s="53"/>
      <c r="P51" s="340">
        <v>2</v>
      </c>
      <c r="Q51" s="51">
        <f>IF(P51*15=0,"",P51*15)</f>
        <v>30</v>
      </c>
      <c r="R51" s="33">
        <v>2</v>
      </c>
      <c r="S51" s="32">
        <f>IF(R51*15=0,"",R51*15)</f>
        <v>30</v>
      </c>
      <c r="T51" s="33">
        <v>6</v>
      </c>
      <c r="U51" s="34" t="s">
        <v>29</v>
      </c>
      <c r="V51" s="35"/>
      <c r="W51" s="32" t="str">
        <f t="shared" si="76"/>
        <v/>
      </c>
      <c r="X51" s="33"/>
      <c r="Y51" s="32" t="str">
        <f t="shared" si="77"/>
        <v/>
      </c>
      <c r="Z51" s="33"/>
      <c r="AA51" s="34"/>
      <c r="AB51" s="35"/>
      <c r="AC51" s="32" t="str">
        <f>IF(AB51*15=0,"",AB51*15)</f>
        <v/>
      </c>
      <c r="AD51" s="33"/>
      <c r="AE51" s="32" t="str">
        <f>IF(AD51*15=0,"",AD51*15)</f>
        <v/>
      </c>
      <c r="AF51" s="33"/>
      <c r="AG51" s="36"/>
      <c r="AH51" s="35"/>
      <c r="AI51" s="32" t="str">
        <f>IF(AH51*15=0,"",AH51*15)</f>
        <v/>
      </c>
      <c r="AJ51" s="33"/>
      <c r="AK51" s="32" t="str">
        <f>IF(AJ51*15=0,"",AJ51*15)</f>
        <v/>
      </c>
      <c r="AL51" s="33"/>
      <c r="AM51" s="36"/>
      <c r="AN51" s="35"/>
      <c r="AO51" s="32" t="str">
        <f>IF(AN51*15=0,"",AN51*15)</f>
        <v/>
      </c>
      <c r="AP51" s="33"/>
      <c r="AQ51" s="32" t="str">
        <f>IF(AP51*15=0,"",AP51*15)</f>
        <v/>
      </c>
      <c r="AR51" s="33"/>
      <c r="AS51" s="36"/>
      <c r="AT51" s="35"/>
      <c r="AU51" s="32" t="str">
        <f>IF(AT51*15=0,"",AT51*15)</f>
        <v/>
      </c>
      <c r="AV51" s="33"/>
      <c r="AW51" s="32" t="str">
        <f>IF(AV51*15=0,"",AV51*15)</f>
        <v/>
      </c>
      <c r="AX51" s="33"/>
      <c r="AY51" s="36"/>
      <c r="AZ51" s="37">
        <f t="shared" si="78"/>
        <v>2</v>
      </c>
      <c r="BA51" s="32">
        <f t="shared" si="79"/>
        <v>30</v>
      </c>
      <c r="BB51" s="38">
        <f t="shared" si="80"/>
        <v>2</v>
      </c>
      <c r="BC51" s="32">
        <f t="shared" si="81"/>
        <v>30</v>
      </c>
      <c r="BD51" s="38">
        <f t="shared" si="82"/>
        <v>6</v>
      </c>
      <c r="BE51" s="39">
        <f t="shared" si="83"/>
        <v>4</v>
      </c>
      <c r="BF51" s="429" t="s">
        <v>141</v>
      </c>
      <c r="BG51" s="278" t="s">
        <v>133</v>
      </c>
    </row>
    <row r="52" spans="1:60" s="40" customFormat="1" ht="16.149999999999999" hidden="1" customHeight="1" x14ac:dyDescent="0.2">
      <c r="A52" s="28" t="s">
        <v>142</v>
      </c>
      <c r="B52" s="29" t="s">
        <v>29</v>
      </c>
      <c r="C52" s="42" t="s">
        <v>143</v>
      </c>
      <c r="D52" s="50"/>
      <c r="E52" s="618" t="str">
        <f t="shared" si="74"/>
        <v/>
      </c>
      <c r="F52" s="52"/>
      <c r="G52" s="618" t="str">
        <f t="shared" si="75"/>
        <v/>
      </c>
      <c r="H52" s="52"/>
      <c r="I52" s="53"/>
      <c r="J52" s="54"/>
      <c r="K52" s="51" t="str">
        <f>IF(J52*15=0,"",J52*15)</f>
        <v/>
      </c>
      <c r="L52" s="52"/>
      <c r="M52" s="51" t="str">
        <f>IF(L52*15=0,"",L52*15)</f>
        <v/>
      </c>
      <c r="N52" s="52"/>
      <c r="O52" s="53"/>
      <c r="P52" s="35">
        <v>1</v>
      </c>
      <c r="Q52" s="32">
        <f>IF(P52*15=0,"",P52*15)</f>
        <v>15</v>
      </c>
      <c r="R52" s="33">
        <v>2</v>
      </c>
      <c r="S52" s="32">
        <f>IF(R52*15=0,"",R52*15)</f>
        <v>30</v>
      </c>
      <c r="T52" s="33">
        <v>4</v>
      </c>
      <c r="U52" s="34" t="s">
        <v>43</v>
      </c>
      <c r="V52" s="35"/>
      <c r="W52" s="32" t="str">
        <f t="shared" si="76"/>
        <v/>
      </c>
      <c r="X52" s="33"/>
      <c r="Y52" s="32" t="str">
        <f t="shared" si="77"/>
        <v/>
      </c>
      <c r="Z52" s="33"/>
      <c r="AA52" s="34"/>
      <c r="AB52" s="35"/>
      <c r="AC52" s="32" t="str">
        <f>IF(AB52*15=0,"",AB52*15)</f>
        <v/>
      </c>
      <c r="AD52" s="33"/>
      <c r="AE52" s="32" t="str">
        <f>IF(AD52*15=0,"",AD52*15)</f>
        <v/>
      </c>
      <c r="AF52" s="33"/>
      <c r="AG52" s="36"/>
      <c r="AH52" s="35"/>
      <c r="AI52" s="32" t="str">
        <f>IF(AH52*15=0,"",AH52*15)</f>
        <v/>
      </c>
      <c r="AJ52" s="33"/>
      <c r="AK52" s="32" t="str">
        <f>IF(AJ52*15=0,"",AJ52*15)</f>
        <v/>
      </c>
      <c r="AL52" s="33"/>
      <c r="AM52" s="36"/>
      <c r="AN52" s="35"/>
      <c r="AO52" s="32" t="str">
        <f>IF(AN52*15=0,"",AN52*15)</f>
        <v/>
      </c>
      <c r="AP52" s="33"/>
      <c r="AQ52" s="32" t="str">
        <f>IF(AP52*15=0,"",AP52*15)</f>
        <v/>
      </c>
      <c r="AR52" s="33"/>
      <c r="AS52" s="36"/>
      <c r="AT52" s="35"/>
      <c r="AU52" s="32" t="str">
        <f>IF(AT52*15=0,"",AT52*15)</f>
        <v/>
      </c>
      <c r="AV52" s="33"/>
      <c r="AW52" s="32" t="str">
        <f>IF(AV52*15=0,"",AV52*15)</f>
        <v/>
      </c>
      <c r="AX52" s="33"/>
      <c r="AY52" s="36"/>
      <c r="AZ52" s="37">
        <f t="shared" si="78"/>
        <v>1</v>
      </c>
      <c r="BA52" s="32">
        <f t="shared" si="79"/>
        <v>15</v>
      </c>
      <c r="BB52" s="38">
        <f t="shared" si="80"/>
        <v>2</v>
      </c>
      <c r="BC52" s="32">
        <f t="shared" si="81"/>
        <v>30</v>
      </c>
      <c r="BD52" s="38">
        <f t="shared" si="82"/>
        <v>4</v>
      </c>
      <c r="BE52" s="39">
        <f t="shared" si="83"/>
        <v>3</v>
      </c>
      <c r="BF52" s="429" t="s">
        <v>265</v>
      </c>
      <c r="BG52" s="278" t="s">
        <v>265</v>
      </c>
    </row>
    <row r="53" spans="1:60" s="40" customFormat="1" ht="16.149999999999999" hidden="1" customHeight="1" x14ac:dyDescent="0.2">
      <c r="A53" s="28" t="s">
        <v>383</v>
      </c>
      <c r="B53" s="29" t="s">
        <v>29</v>
      </c>
      <c r="C53" s="42" t="s">
        <v>264</v>
      </c>
      <c r="D53" s="50"/>
      <c r="E53" s="618" t="str">
        <f t="shared" si="74"/>
        <v/>
      </c>
      <c r="F53" s="52"/>
      <c r="G53" s="618" t="str">
        <f t="shared" si="75"/>
        <v/>
      </c>
      <c r="H53" s="52"/>
      <c r="I53" s="647"/>
      <c r="J53" s="54"/>
      <c r="K53" s="51"/>
      <c r="L53" s="52"/>
      <c r="M53" s="51"/>
      <c r="N53" s="52"/>
      <c r="O53" s="647"/>
      <c r="P53" s="35"/>
      <c r="Q53" s="32"/>
      <c r="R53" s="33"/>
      <c r="S53" s="32"/>
      <c r="T53" s="33"/>
      <c r="U53" s="44"/>
      <c r="V53" s="35">
        <v>1</v>
      </c>
      <c r="W53" s="32">
        <f t="shared" si="76"/>
        <v>15</v>
      </c>
      <c r="X53" s="33">
        <v>1</v>
      </c>
      <c r="Y53" s="32">
        <f t="shared" si="77"/>
        <v>15</v>
      </c>
      <c r="Z53" s="33">
        <v>2</v>
      </c>
      <c r="AA53" s="44" t="s">
        <v>43</v>
      </c>
      <c r="AB53" s="35"/>
      <c r="AC53" s="32"/>
      <c r="AD53" s="33"/>
      <c r="AE53" s="32"/>
      <c r="AF53" s="33"/>
      <c r="AG53" s="48"/>
      <c r="AH53" s="35"/>
      <c r="AI53" s="32"/>
      <c r="AJ53" s="33"/>
      <c r="AK53" s="32"/>
      <c r="AL53" s="33"/>
      <c r="AM53" s="48"/>
      <c r="AN53" s="35"/>
      <c r="AO53" s="32"/>
      <c r="AP53" s="33"/>
      <c r="AQ53" s="32"/>
      <c r="AR53" s="33"/>
      <c r="AS53" s="48"/>
      <c r="AT53" s="35"/>
      <c r="AU53" s="32"/>
      <c r="AV53" s="33"/>
      <c r="AW53" s="32"/>
      <c r="AX53" s="33"/>
      <c r="AY53" s="48"/>
      <c r="AZ53" s="37">
        <f t="shared" si="78"/>
        <v>1</v>
      </c>
      <c r="BA53" s="32">
        <f t="shared" si="79"/>
        <v>15</v>
      </c>
      <c r="BB53" s="38">
        <f t="shared" si="80"/>
        <v>1</v>
      </c>
      <c r="BC53" s="32">
        <f t="shared" si="81"/>
        <v>15</v>
      </c>
      <c r="BD53" s="38">
        <f t="shared" si="82"/>
        <v>2</v>
      </c>
      <c r="BE53" s="39">
        <f t="shared" si="83"/>
        <v>2</v>
      </c>
      <c r="BF53" s="430"/>
      <c r="BG53" s="43"/>
    </row>
    <row r="54" spans="1:60" s="40" customFormat="1" ht="16.149999999999999" hidden="1" customHeight="1" x14ac:dyDescent="0.2">
      <c r="A54" s="28" t="s">
        <v>384</v>
      </c>
      <c r="B54" s="248" t="s">
        <v>29</v>
      </c>
      <c r="C54" s="59" t="s">
        <v>137</v>
      </c>
      <c r="D54" s="50"/>
      <c r="E54" s="618" t="str">
        <f t="shared" si="74"/>
        <v/>
      </c>
      <c r="F54" s="52"/>
      <c r="G54" s="618" t="str">
        <f t="shared" si="75"/>
        <v/>
      </c>
      <c r="H54" s="52"/>
      <c r="I54" s="53"/>
      <c r="J54" s="54"/>
      <c r="K54" s="55" t="str">
        <f>IF(J54*15=0,"",J54*15)</f>
        <v/>
      </c>
      <c r="L54" s="52"/>
      <c r="M54" s="51" t="str">
        <f>IF(L54*15=0,"",L54*15)</f>
        <v/>
      </c>
      <c r="N54" s="52"/>
      <c r="O54" s="53"/>
      <c r="P54" s="35"/>
      <c r="Q54" s="32" t="str">
        <f>IF(P54*15=0,"",P54*15)</f>
        <v/>
      </c>
      <c r="R54" s="33"/>
      <c r="S54" s="32" t="str">
        <f>IF(R54*15=0,"",R54*15)</f>
        <v/>
      </c>
      <c r="T54" s="33"/>
      <c r="U54" s="34"/>
      <c r="V54" s="35">
        <v>2</v>
      </c>
      <c r="W54" s="63">
        <f t="shared" si="76"/>
        <v>30</v>
      </c>
      <c r="X54" s="33"/>
      <c r="Y54" s="32" t="str">
        <f t="shared" si="77"/>
        <v/>
      </c>
      <c r="Z54" s="33">
        <v>2</v>
      </c>
      <c r="AA54" s="34" t="s">
        <v>43</v>
      </c>
      <c r="AB54" s="35"/>
      <c r="AC54" s="32"/>
      <c r="AD54" s="33"/>
      <c r="AE54" s="32"/>
      <c r="AF54" s="33"/>
      <c r="AG54" s="36"/>
      <c r="AH54" s="35"/>
      <c r="AI54" s="32"/>
      <c r="AJ54" s="33"/>
      <c r="AK54" s="32"/>
      <c r="AL54" s="33"/>
      <c r="AM54" s="36"/>
      <c r="AN54" s="35"/>
      <c r="AO54" s="32"/>
      <c r="AP54" s="33"/>
      <c r="AQ54" s="32"/>
      <c r="AR54" s="33"/>
      <c r="AS54" s="36"/>
      <c r="AT54" s="35"/>
      <c r="AU54" s="32"/>
      <c r="AV54" s="33"/>
      <c r="AW54" s="32"/>
      <c r="AX54" s="33"/>
      <c r="AY54" s="36"/>
      <c r="AZ54" s="37">
        <f t="shared" si="78"/>
        <v>2</v>
      </c>
      <c r="BA54" s="32">
        <f t="shared" si="79"/>
        <v>30</v>
      </c>
      <c r="BB54" s="38" t="str">
        <f t="shared" si="80"/>
        <v/>
      </c>
      <c r="BC54" s="32" t="str">
        <f t="shared" si="81"/>
        <v/>
      </c>
      <c r="BD54" s="38">
        <f t="shared" si="82"/>
        <v>2</v>
      </c>
      <c r="BE54" s="39">
        <f t="shared" si="83"/>
        <v>2</v>
      </c>
      <c r="BF54" s="432" t="s">
        <v>138</v>
      </c>
      <c r="BG54" s="56" t="s">
        <v>138</v>
      </c>
      <c r="BH54" s="56"/>
    </row>
    <row r="55" spans="1:60" s="286" customFormat="1" ht="16.149999999999999" hidden="1" customHeight="1" x14ac:dyDescent="0.2">
      <c r="A55" s="295"/>
      <c r="B55" s="296" t="s">
        <v>29</v>
      </c>
      <c r="C55" s="384" t="s">
        <v>145</v>
      </c>
      <c r="D55" s="19">
        <f>IF(SUM(D49:D54)=0,"",SUM(D49:D54))</f>
        <v>1</v>
      </c>
      <c r="E55" s="20">
        <f>IF(SUM(D49:D54)*15=0,"",SUM(D49:D54)*15)</f>
        <v>15</v>
      </c>
      <c r="F55" s="20">
        <f>IF(SUM(F49:F54)=0,"",SUM(F49:F54))</f>
        <v>1</v>
      </c>
      <c r="G55" s="20">
        <f>SUM(G49:G54)</f>
        <v>15</v>
      </c>
      <c r="H55" s="20">
        <f>IF(SUM(H49:H54)=0,"",SUM(H49:H54))</f>
        <v>2</v>
      </c>
      <c r="I55" s="343">
        <f>IF(SUM(D49:D54)+SUM(F49:F54)=0,"",SUM(D49:D54)+SUM(F49:F54))</f>
        <v>2</v>
      </c>
      <c r="J55" s="19">
        <f>IF(SUM(J49:J54)=0,"",SUM(J49:J54))</f>
        <v>1</v>
      </c>
      <c r="K55" s="20">
        <f>IF(SUM(J49:J54)*15=0,"",SUM(J49:J54)*15)</f>
        <v>15</v>
      </c>
      <c r="L55" s="20">
        <f>IF(SUM(L49:L54)=0,"",SUM(L49:L54))</f>
        <v>1</v>
      </c>
      <c r="M55" s="20">
        <f>IF(SUM(L49:L54)*15=0,"",SUM(L49:L54)*15)</f>
        <v>15</v>
      </c>
      <c r="N55" s="20">
        <f>IF(SUM(N49:N54)=0,"",SUM(N49:N54))</f>
        <v>2</v>
      </c>
      <c r="O55" s="343">
        <f>IF(SUM(J49:J54)+SUM(L49:L54)=0,"",SUM(J49:J54)+SUM(L49:L54))</f>
        <v>2</v>
      </c>
      <c r="P55" s="19">
        <f>IF(SUM(P49:P54)=0,"",SUM(P49:P54))</f>
        <v>3</v>
      </c>
      <c r="Q55" s="20">
        <f>IF(SUM(P49:P54)*15=0,"",SUM(P49:P54)*15)</f>
        <v>45</v>
      </c>
      <c r="R55" s="20">
        <f>IF(SUM(R49:R54)=0,"",SUM(R49:R54))</f>
        <v>4</v>
      </c>
      <c r="S55" s="20">
        <f>IF(SUM(R49:R54)*15=0,"",SUM(R49:R54)*15)</f>
        <v>60</v>
      </c>
      <c r="T55" s="20">
        <f>IF(SUM(T49:T54)=0,"",SUM(T49:T54))</f>
        <v>10</v>
      </c>
      <c r="U55" s="343">
        <f>IF(SUM(P49:P54)+SUM(R49:R54)=0,"",SUM(P49:P54)+SUM(R49:R54))</f>
        <v>7</v>
      </c>
      <c r="V55" s="19">
        <f>IF(SUM(V49:V54)=0,"",SUM(V49:V54))</f>
        <v>3</v>
      </c>
      <c r="W55" s="20">
        <f>IF(SUM(V49:V54)*15=0,"",SUM(V49:V54)*15)</f>
        <v>45</v>
      </c>
      <c r="X55" s="20">
        <f>IF(SUM(X49:X54)=0,"",SUM(X49:X54))</f>
        <v>1</v>
      </c>
      <c r="Y55" s="20">
        <f>IF(SUM(X49:X54)*15=0,"",SUM(X49:X54)*15)</f>
        <v>15</v>
      </c>
      <c r="Z55" s="20">
        <f>IF(SUM(Z49:Z54)=0,"",SUM(Z49:Z54))</f>
        <v>4</v>
      </c>
      <c r="AA55" s="343">
        <f>IF(SUM(V49:V54)+SUM(X49:X54)=0,"",SUM(V49:V54)+SUM(X49:X54))</f>
        <v>4</v>
      </c>
      <c r="AB55" s="19" t="str">
        <f>IF(SUM(AB49:AB54)=0,"",SUM(AB49:AB54))</f>
        <v/>
      </c>
      <c r="AC55" s="20" t="str">
        <f>IF(SUM(AB49:AB54)*15=0,"",SUM(AB49:AB54)*15)</f>
        <v/>
      </c>
      <c r="AD55" s="20" t="str">
        <f>IF(SUM(AD49:AD54)=0,"",SUM(AD49:AD54))</f>
        <v/>
      </c>
      <c r="AE55" s="20" t="str">
        <f>IF(SUM(AD49:AD54)*15=0,"",SUM(AD49:AD54)*15)</f>
        <v/>
      </c>
      <c r="AF55" s="21" t="str">
        <f>IF(SUM(AF49:AF54)=0,"",SUM(AF49:AF54))</f>
        <v/>
      </c>
      <c r="AG55" s="22" t="str">
        <f>IF(SUM(AB49:AB54)+SUM(AD49:AD54)=0,"",SUM(AB49:AB54)+SUM(AD49:AD54))</f>
        <v/>
      </c>
      <c r="AH55" s="19" t="str">
        <f>IF(SUM(AH49:AH54)=0,"",SUM(AH49:AH54))</f>
        <v/>
      </c>
      <c r="AI55" s="20" t="str">
        <f>IF(SUM(AH49:AH54)*15=0,"",SUM(AH49:AH54)*15)</f>
        <v/>
      </c>
      <c r="AJ55" s="20" t="str">
        <f>IF(SUM(AJ49:AJ54)=0,"",SUM(AJ49:AJ54))</f>
        <v/>
      </c>
      <c r="AK55" s="20" t="str">
        <f>IF(SUM(AJ49:AJ54)*15=0,"",SUM(AJ49:AJ54)*15)</f>
        <v/>
      </c>
      <c r="AL55" s="21" t="str">
        <f>IF(SUM(AL49:AL54)=0,"",SUM(AL49:AL54))</f>
        <v/>
      </c>
      <c r="AM55" s="22" t="str">
        <f>IF(SUM(AH49:AH54)+SUM(AJ49:AJ54)=0,"",SUM(AH49:AH54)+SUM(AJ49:AJ54))</f>
        <v/>
      </c>
      <c r="AN55" s="19" t="str">
        <f>IF(SUM(AN49:AN54)=0,"",SUM(AN49:AN54))</f>
        <v/>
      </c>
      <c r="AO55" s="20" t="str">
        <f>IF(SUM(AN49:AN54)*15=0,"",SUM(AN49:AN54)*15)</f>
        <v/>
      </c>
      <c r="AP55" s="20" t="str">
        <f>IF(SUM(AP49:AP54)=0,"",SUM(AP49:AP54))</f>
        <v/>
      </c>
      <c r="AQ55" s="20" t="str">
        <f>IF(SUM(AP49:AP54)*15=0,"",SUM(AP49:AP54)*15)</f>
        <v/>
      </c>
      <c r="AR55" s="21" t="str">
        <f>IF(SUM(AR49:AR54)=0,"",SUM(AR49:AR54))</f>
        <v/>
      </c>
      <c r="AS55" s="22" t="str">
        <f>IF(SUM(AN49:AN54)+SUM(AP49:AP54)=0,"",SUM(AN49:AN54)+SUM(AP49:AP54))</f>
        <v/>
      </c>
      <c r="AT55" s="19" t="str">
        <f>IF(SUM(AT49:AT54)=0,"",SUM(AT49:AT54))</f>
        <v/>
      </c>
      <c r="AU55" s="20" t="str">
        <f>IF(SUM(AT49:AT54)*15=0,"",SUM(AT49:AT54)*15)</f>
        <v/>
      </c>
      <c r="AV55" s="20" t="str">
        <f>IF(SUM(AV49:AV54)=0,"",SUM(AV49:AV54))</f>
        <v/>
      </c>
      <c r="AW55" s="20" t="str">
        <f>IF(SUM(AV49:AV54)*15=0,"",SUM(AV49:AV54)*15)</f>
        <v/>
      </c>
      <c r="AX55" s="21" t="str">
        <f>IF(SUM(AX49:AX54)=0,"",SUM(AX49:AX54))</f>
        <v/>
      </c>
      <c r="AY55" s="22" t="str">
        <f>IF(SUM(AT49:AT54)+SUM(AV49:AV54)=0,"",SUM(AT49:AT54)+SUM(AV49:AV54))</f>
        <v/>
      </c>
      <c r="AZ55" s="23">
        <f>IF(SUM(AZ49:AZ54)=0,"",SUM(AZ49:AZ54))</f>
        <v>8</v>
      </c>
      <c r="BA55" s="20">
        <f>IF(SUM(AZ49:AZ54)*15=0,"",SUM(AZ49:AZ54)*15)</f>
        <v>120</v>
      </c>
      <c r="BB55" s="20">
        <f>IF(SUM(BB49:BB54)=0,"",SUM(BB49:BB54))</f>
        <v>7</v>
      </c>
      <c r="BC55" s="20">
        <f>IF(SUM(BB49:BB54)*15=0,"",SUM(BB49:BB54)*15)</f>
        <v>105</v>
      </c>
      <c r="BD55" s="350">
        <f>IF(SUM(BD49:BD54)=0,"",SUM(BD49:BD54))</f>
        <v>18</v>
      </c>
      <c r="BE55" s="78">
        <f>IF(SUM(AZ49:AZ54)+SUM(BB49:BB54)=0,"",SUM(AZ49:AZ54)+SUM(BB49:BB54))</f>
        <v>15</v>
      </c>
      <c r="BF55" s="428"/>
      <c r="BG55" s="24"/>
    </row>
    <row r="56" spans="1:60" s="297" customFormat="1" ht="16.149999999999999" hidden="1" customHeight="1" thickBot="1" x14ac:dyDescent="0.25">
      <c r="A56" s="731" t="s">
        <v>278</v>
      </c>
      <c r="B56" s="732"/>
      <c r="C56" s="733"/>
      <c r="D56" s="79">
        <f>IF((SUM(D12:D20)+SUM(D23:D37)+SUM(D40:D46)+SUM(D49:D54))=0,"",(SUM(D12:D20)+SUM(D23:D37)+SUM(D40:D46)+SUM(D49:D54)))</f>
        <v>16</v>
      </c>
      <c r="E56" s="80">
        <f>E55+E47+E38+E21</f>
        <v>212</v>
      </c>
      <c r="F56" s="80">
        <f>IF((SUM(F12:F20)+SUM(F23:F37)+SUM(F40:F46)+SUM(F49:F54))=0,"",(SUM(F12:F20)+SUM(F23:F37)+SUM(F40:F46)+SUM(F49:F54)))</f>
        <v>21</v>
      </c>
      <c r="G56" s="80">
        <f>G21+G38+G47+G55</f>
        <v>262</v>
      </c>
      <c r="H56" s="80">
        <f>IF((SUM(H12:H20)+SUM(H23:H37)+SUM(H40:H46)+SUM(H49:H54))=0,"",(SUM(H12:H20)+SUM(H23:H37)+SUM(H40:H46)+SUM(H49:H54)))</f>
        <v>30</v>
      </c>
      <c r="I56" s="81">
        <f>IF((SUM(D12:D20)+SUM(F12:F20)+SUM(D23:D37)+SUM(F23:F37)+SUM(D40:D46)+SUM(F40:F46)+SUM(D49:D54)+SUM(F49:F54))=0,"",(SUM(D12:D20)+SUM(F12:F20)+SUM(D23:D37)+SUM(F23:F37)+SUM(D40:D46)+SUM(F40:F46)+SUM(D49:D54)+SUM(F49:F54)))</f>
        <v>37</v>
      </c>
      <c r="J56" s="79">
        <f>IF((SUM(J12:J20)+SUM(J23:J37)+SUM(J40:J46)+SUM(J49:J54))=0,"",(SUM(J12:J20)+SUM(J23:J37)+SUM(J40:J46)+SUM(J49:J54)))</f>
        <v>20</v>
      </c>
      <c r="K56" s="80">
        <f>IF((((SUM(J12:J20)+SUM(J23:J37)+SUM(J40:J46)+SUM(J49:J54))*15))=0,"",(((SUM(J12:J20)+SUM(J23:J37)+SUM(J40:J46)+SUM(J49:J54))*15)))</f>
        <v>300</v>
      </c>
      <c r="L56" s="80">
        <f>IF((SUM(L12:L20)+SUM(L23:L37)+SUM(L40:L46)+SUM(L49:L54))=0,"",(SUM(L12:L20)+SUM(L23:L37)+SUM(L40:L46)+SUM(L49:L54)))</f>
        <v>4</v>
      </c>
      <c r="M56" s="80">
        <f>IF((((SUM(L12:L20)+SUM(L23:L37)+SUM(L40:L46)+SUM(L49:L54))*15))=0,"",(((SUM(L12:L20)+SUM(L23:L37)+SUM(L40:L46)+SUM(L49:L54))*15)))</f>
        <v>60</v>
      </c>
      <c r="N56" s="80">
        <f>IF((SUM(N12:N20)+SUM(N23:N37)+SUM(N40:N46)+SUM(N49:N54))=0,"",(SUM(N12:N20)+SUM(N23:N37)+SUM(N40:N46)+SUM(N49:N54)))</f>
        <v>30</v>
      </c>
      <c r="O56" s="81">
        <f>IF((SUM(J12:J20)+SUM(L12:L20)+SUM(J23:J37)+SUM(L23:L37)+SUM(J40:J46)+SUM(L40:L46)+SUM(J49:J54)+SUM(L49:L54))=0,"",(SUM(J12:J20)+SUM(L12:L20)+SUM(J23:J37)+SUM(L23:L37)+SUM(J40:J46)+SUM(L40:L46)+SUM(J49:J54)+SUM(L49:L54)))</f>
        <v>24</v>
      </c>
      <c r="P56" s="79">
        <f>IF((SUM(P12:P20)+SUM(P23:P37)+SUM(P40:P46)+SUM(P49:P54))=0,"",(SUM(P12:P20)+SUM(P23:P37)+SUM(P40:P46)+SUM(P49:P54)))</f>
        <v>13</v>
      </c>
      <c r="Q56" s="80">
        <f>IF((((SUM(P12:P20)+SUM(P23:P37)+SUM(P40:P46)+SUM(P49:P54))*15))=0,"",(((SUM(P12:P20)+SUM(P23:P37)+SUM(P40:P46)+SUM(P49:P54))*15)))</f>
        <v>195</v>
      </c>
      <c r="R56" s="80">
        <f>IF((SUM(R12:R20)+SUM(R23:R37)+SUM(R40:R46)+SUM(R49:R54))=0,"",(SUM(R12:R20)+SUM(R23:R37)+SUM(R40:R46)+SUM(R49:R54)))</f>
        <v>6</v>
      </c>
      <c r="S56" s="80">
        <f>IF((((SUM(R12:R20)+SUM(R23:R37)+SUM(R40:R46)+SUM(R49:R54))*15))=0,"",(((SUM(R12:R20)+SUM(R23:R37)+SUM(R40:R46)+SUM(R49:R54))*15)))</f>
        <v>90</v>
      </c>
      <c r="T56" s="80">
        <f>IF((SUM(T12:T20)+SUM(T23:T37)+SUM(T40:T46)+SUM(T49:T54))=0,"",(SUM(T12:T20)+SUM(T23:T37)+SUM(T40:T46)+SUM(T49:T54)))</f>
        <v>24</v>
      </c>
      <c r="U56" s="81">
        <f>IF((SUM(P12:P20)+SUM(R12:R20)+SUM(P23:P37)+SUM(R23:R37)+SUM(P40:P46)+SUM(R40:R46)+SUM(P49:P54)+SUM(R49:R54))=0,"",(SUM(P12:P20)+SUM(R12:R20)+SUM(P23:P37)+SUM(R23:R37)+SUM(P40:P46)+SUM(R40:R46)+SUM(P49:P54)+SUM(R49:R54)))</f>
        <v>19</v>
      </c>
      <c r="V56" s="79">
        <f>IF((SUM(V12:V20)+SUM(V23:V37)+SUM(V40:V46)+SUM(V49:V54))=0,"",(SUM(V12:V20)+SUM(V23:V37)+SUM(V40:V46)+SUM(V49:V54)))</f>
        <v>5</v>
      </c>
      <c r="W56" s="80">
        <f>IF((((SUM(V12:V20)+SUM(V23:V37)+SUM(V40:V46)+SUM(V49:V54))*15))=0,"",(((SUM(V12:V20)+SUM(V23:V37)+SUM(V40:V46)+SUM(V49:V54))*15)))</f>
        <v>75</v>
      </c>
      <c r="X56" s="80">
        <f>IF((SUM(X12:X20)+SUM(X23:X37)+SUM(X40:X46)+SUM(X49:X54))=0,"",(SUM(X12:X20)+SUM(X23:X37)+SUM(X40:X46)+SUM(X49:X54)))</f>
        <v>2</v>
      </c>
      <c r="Y56" s="80">
        <f>IF((((SUM(X12:X20)+SUM(X23:X37)+SUM(X40:X46)+SUM(X49:X54))*15))=0,"",(((SUM(X12:X20)+SUM(X23:X37)+SUM(X40:X46)+SUM(X49:X54))*15)))</f>
        <v>30</v>
      </c>
      <c r="Z56" s="80">
        <f>IF((SUM(Z12:Z20)+SUM(Z23:Z37)+SUM(Z40:Z46)+SUM(Z49:Z54))=0,"",(SUM(Z12:Z20)+SUM(Z23:Z37)+SUM(Z40:Z46)+SUM(Z49:Z54)))</f>
        <v>8</v>
      </c>
      <c r="AA56" s="81">
        <f>IF((SUM(V12:V20)+SUM(X12:X20)+SUM(V23:V37)+SUM(X23:X37)+SUM(V40:V46)+SUM(X40:X46)+SUM(V49:V54)+SUM(X49:X54))=0,"",(SUM(V12:V20)+SUM(X12:X20)+SUM(V23:V37)+SUM(X23:X37)+SUM(V40:V46)+SUM(X40:X46)+SUM(V49:V54)+SUM(X49:X54)))</f>
        <v>7</v>
      </c>
      <c r="AB56" s="79" t="str">
        <f>IF((SUM(AB12:AB20)+SUM(AB23:AB37)+SUM(AB40:AB46)+SUM(AB49:AB54))=0,"",(SUM(AB12:AB20)+SUM(AB23:AB37)+SUM(AB40:AB46)+SUM(AB49:AB54)))</f>
        <v/>
      </c>
      <c r="AC56" s="80" t="str">
        <f>IF((((SUM(AB12:AB20)+SUM(AB23:AB37)+SUM(AB40:AB46)+SUM(AB49:AB54))*15))=0,"",(((SUM(AB12:AB20)+SUM(AB23:AB37)+SUM(AB40:AB46)+SUM(AB49:AB54))*15)))</f>
        <v/>
      </c>
      <c r="AD56" s="80" t="str">
        <f>IF((SUM(AD12:AD20)+SUM(AD23:AD37)+SUM(AD40:AD46)+SUM(AD49:AD54))=0,"",(SUM(AD12:AD20)+SUM(AD23:AD37)+SUM(AD40:AD46)+SUM(AD49:AD54)))</f>
        <v/>
      </c>
      <c r="AE56" s="80" t="str">
        <f>IF((((SUM(AD12:AD20)+SUM(AD23:AD37)+SUM(AD40:AD46)+SUM(AD49:AD54))*15))=0,"",(((SUM(AD12:AD20)+SUM(AD23:AD37)+SUM(AD40:AD46)+SUM(AD49:AD54))*15)))</f>
        <v/>
      </c>
      <c r="AF56" s="82" t="str">
        <f>IF((SUM(AF12:AF20)+SUM(AF23:AF37)+SUM(AF40:AF46)+SUM(AF49:AF54))=0,"",(SUM(AF12:AF20)+SUM(AF23:AF37)+SUM(AF40:AF46)+SUM(AF49:AF54)))</f>
        <v/>
      </c>
      <c r="AG56" s="83" t="str">
        <f>IF((SUM(AB12:AB20)+SUM(AD12:AD20)+SUM(AB23:AB37)+SUM(AD23:AD37)+SUM(AB40:AB46)+SUM(AD40:AD46)+SUM(AB49:AB54)+SUM(AD49:AD54))=0,"",(SUM(AB12:AB20)+SUM(AD12:AD20)+SUM(AB23:AB37)+SUM(AD23:AD37)+SUM(AB40:AB46)+SUM(AD40:AD46)+SUM(AB49:AB54)+SUM(AD49:AD54)))</f>
        <v/>
      </c>
      <c r="AH56" s="79" t="str">
        <f>IF((SUM(AH12:AH20)+SUM(AH23:AH37)+SUM(AH40:AH46)+SUM(AH49:AH54))=0,"",(SUM(AH12:AH20)+SUM(AH23:AH37)+SUM(AH40:AH46)+SUM(AH49:AH54)))</f>
        <v/>
      </c>
      <c r="AI56" s="80" t="str">
        <f>IF((((SUM(AH12:AH20)+SUM(AH23:AH37)+SUM(AH40:AH46)+SUM(AH49:AH54))*15))=0,"",(((SUM(AH12:AH20)+SUM(AH23:AH37)+SUM(AH40:AH46)+SUM(AH49:AH54))*15)))</f>
        <v/>
      </c>
      <c r="AJ56" s="80" t="str">
        <f>IF((SUM(AJ12:AJ20)+SUM(AJ23:AJ37)+SUM(AJ40:AJ46)+SUM(AJ49:AJ54))=0,"",(SUM(AJ12:AJ20)+SUM(AJ23:AJ37)+SUM(AJ40:AJ46)+SUM(AJ49:AJ54)))</f>
        <v/>
      </c>
      <c r="AK56" s="80" t="str">
        <f>IF((((SUM(AJ12:AJ20)+SUM(AJ23:AJ37)+SUM(AJ40:AJ46)+SUM(AJ49:AJ54))*15))=0,"",(((SUM(AJ12:AJ20)+SUM(AJ23:AJ37)+SUM(AJ40:AJ46)+SUM(AJ49:AJ54))*15)))</f>
        <v/>
      </c>
      <c r="AL56" s="82" t="str">
        <f>IF((SUM(AL12:AL20)+SUM(AL23:AL37)+SUM(AL40:AL46)+SUM(AL49:AL54))=0,"",(SUM(AL12:AL20)+SUM(AL23:AL37)+SUM(AL40:AL46)+SUM(AL49:AL54)))</f>
        <v/>
      </c>
      <c r="AM56" s="83" t="str">
        <f>IF((SUM(AH12:AH20)+SUM(AJ12:AJ20)+SUM(AH23:AH37)+SUM(AJ23:AJ37)+SUM(AH40:AH46)+SUM(AJ40:AJ46)+SUM(AH49:AH54)+SUM(AJ49:AJ54))=0,"",(SUM(AH12:AH20)+SUM(AJ12:AJ20)+SUM(AH23:AH37)+SUM(AJ23:AJ37)+SUM(AH40:AH46)+SUM(AJ40:AJ46)+SUM(AH49:AH54)+SUM(AJ49:AJ54)))</f>
        <v/>
      </c>
      <c r="AN56" s="79" t="str">
        <f>IF((SUM(AN12:AN20)+SUM(AN23:AN37)+SUM(AN40:AN46)+SUM(AN49:AN54))=0,"",(SUM(AN12:AN20)+SUM(AN23:AN37)+SUM(AN40:AN46)+SUM(AN49:AN54)))</f>
        <v/>
      </c>
      <c r="AO56" s="80" t="str">
        <f>IF((((SUM(AN12:AN20)+SUM(AN23:AN37)+SUM(AN40:AN46)+SUM(AN49:AN54))*15))=0,"",(((SUM(AN12:AN20)+SUM(AN23:AN37)+SUM(AN40:AN46)+SUM(AN49:AN54))*15)))</f>
        <v/>
      </c>
      <c r="AP56" s="80" t="str">
        <f>IF((SUM(AP12:AP20)+SUM(AP23:AP37)+SUM(AP40:AP46)+SUM(AP49:AP54))=0,"",(SUM(AP12:AP20)+SUM(AP23:AP37)+SUM(AP40:AP46)+SUM(AP49:AP54)))</f>
        <v/>
      </c>
      <c r="AQ56" s="80" t="str">
        <f>IF((((SUM(AP12:AP20)+SUM(AP23:AP37)+SUM(AP40:AP46)+SUM(AP49:AP54))*15))=0,"",(((SUM(AP12:AP20)+SUM(AP23:AP37)+SUM(AP40:AP46)+SUM(AP49:AP54))*15)))</f>
        <v/>
      </c>
      <c r="AR56" s="82" t="str">
        <f>IF((SUM(AR12:AR20)+SUM(AR23:AR37)+SUM(AR40:AR46)+SUM(AR49:AR54))=0,"",(SUM(AR12:AR20)+SUM(AR23:AR37)+SUM(AR40:AR46)+SUM(AR49:AR54)))</f>
        <v/>
      </c>
      <c r="AS56" s="83" t="str">
        <f>IF((SUM(AN12:AN20)+SUM(AP12:AP20)+SUM(AN23:AN37)+SUM(AP23:AP37)+SUM(AN40:AN46)+SUM(AP40:AP46)+SUM(AN49:AN54)+SUM(AP49:AP54))=0,"",(SUM(AN12:AN20)+SUM(AP12:AP20)+SUM(AN23:AN37)+SUM(AP23:AP37)+SUM(AN40:AN46)+SUM(AP40:AP46)+SUM(AN49:AN54)+SUM(AP49:AP54)))</f>
        <v/>
      </c>
      <c r="AT56" s="79" t="str">
        <f>IF((SUM(AT12:AT20)+SUM(AT23:AT37)+SUM(AT40:AT46)+SUM(AT49:AT54))=0,"",(SUM(AT12:AT20)+SUM(AT23:AT37)+SUM(AT40:AT46)+SUM(AT49:AT54)))</f>
        <v/>
      </c>
      <c r="AU56" s="80" t="str">
        <f>IF((((SUM(AT12:AT20)+SUM(AT23:AT37)+SUM(AT40:AT46)+SUM(AT49:AT54))*15))=0,"",(((SUM(AT12:AT20)+SUM(AT23:AT37)+SUM(AT40:AT46)+SUM(AT49:AT54))*15)))</f>
        <v/>
      </c>
      <c r="AV56" s="80" t="str">
        <f>IF((SUM(AV12:AV20)+SUM(AV23:AV37)+SUM(AV40:AV46)+SUM(AV49:AV54))=0,"",(SUM(AV12:AV20)+SUM(AV23:AV37)+SUM(AV40:AV46)+SUM(AV49:AV54)))</f>
        <v/>
      </c>
      <c r="AW56" s="80" t="str">
        <f>IF((((SUM(AV12:AV20)+SUM(AV23:AV37)+SUM(AV40:AV46)+SUM(AV49:AV54))*15))=0,"",(((SUM(AV12:AV20)+SUM(AV23:AV37)+SUM(AV40:AV46)+SUM(AV49:AV54))*15)))</f>
        <v/>
      </c>
      <c r="AX56" s="82" t="str">
        <f>IF((SUM(AX12:AX20)+SUM(AX23:AX37)+SUM(AX40:AX46)+SUM(AX49:AX54))=0,"",(SUM(AX12:AX20)+SUM(AX23:AX37)+SUM(AX40:AX46)+SUM(AX49:AX54)))</f>
        <v/>
      </c>
      <c r="AY56" s="83" t="str">
        <f>IF((SUM(AT12:AT20)+SUM(AV12:AV20)+SUM(AT23:AT37)+SUM(AV23:AV37)+SUM(AT40:AT46)+SUM(AV40:AV46)+SUM(AT49:AT54)+SUM(AV49:AV54))=0,"",(SUM(AT12:AT20)+SUM(AV12:AV20)+SUM(AT23:AT37)+SUM(AV23:AV37)+SUM(AT40:AT46)+SUM(AV40:AV46)+SUM(AT49:AT54)+SUM(AV49:AV54)))</f>
        <v/>
      </c>
      <c r="AZ56" s="84">
        <f>IF((SUM(AZ12:AZ20)+SUM(AZ23:AZ37)+SUM(AZ40:AZ46)+SUM(AZ49:AZ54))=0,"",(SUM(AZ12:AZ20)+SUM(AZ23:AZ37)+SUM(AZ40:AZ46)+SUM(AZ49:AZ54)))</f>
        <v>54</v>
      </c>
      <c r="BA56" s="80">
        <f>IF((((SUM(AZ12:AZ20)+SUM(AZ23:AZ37)+SUM(AZ40:AZ46)+SUM(AZ49:AZ54))*15))=0,"",(((SUM(AZ12:AZ20)+SUM(AZ23:AZ37)+SUM(AZ40:AZ46)+SUM(AZ49:AZ54))*15)))</f>
        <v>810</v>
      </c>
      <c r="BB56" s="80">
        <f>IF((SUM(BB12:BB20)+SUM(BB23:BB37)+SUM(BB40:BB46)+SUM(BB49:BB54))=0,"",(SUM(BB12:BB20)+SUM(BB23:BB37)+SUM(BB40:BB46)+SUM(BB49:BB54)))</f>
        <v>33</v>
      </c>
      <c r="BC56" s="80">
        <f>IF((((SUM(BB12:BB20)+SUM(BB23:BB37)+SUM(BB40:BB46)+SUM(BB49:BB54))*15))=0,"",(((SUM(BB12:BB20)+SUM(BB23:BB37)+SUM(BB40:BB46)+SUM(BB49:BB54))*15)))</f>
        <v>495</v>
      </c>
      <c r="BD56" s="85">
        <f>IF((SUM(BD12:BD20)+SUM(BD23:BD37)+SUM(BD40:BD46)+SUM(BD49:BD54))=0,"",(SUM(BD12:BD20)+SUM(BD23:BD37)+SUM(BD40:BD46)+SUM(BD49:BD54)))</f>
        <v>92</v>
      </c>
      <c r="BE56" s="86">
        <f>IF((SUM(AZ12:AZ20)+SUM(BB12:BB20)+SUM(AZ23:AZ37)+SUM(BB23:BB37)+SUM(AZ40:AZ46)+SUM(BB40:BB46)+SUM(AZ49:AZ54)+SUM(BB49:BB54))=0,"",(SUM(AZ12:AZ20)+SUM(BB12:BB20)+SUM(AZ23:AZ37)+SUM(BB23:BB37)+SUM(AZ40:AZ46)+SUM(BB40:BB46)+SUM(AZ49:AZ54)+SUM(BB49:BB54)))</f>
        <v>87</v>
      </c>
      <c r="BF56" s="434"/>
      <c r="BG56" s="87"/>
    </row>
    <row r="57" spans="1:60" s="93" customFormat="1" ht="16.149999999999999" hidden="1" customHeight="1" thickBot="1" x14ac:dyDescent="0.25">
      <c r="A57" s="741" t="s">
        <v>146</v>
      </c>
      <c r="B57" s="742"/>
      <c r="C57" s="743"/>
      <c r="D57" s="88">
        <f>SUM(D56)</f>
        <v>16</v>
      </c>
      <c r="E57" s="89">
        <f t="shared" ref="E57:BE57" si="84">SUM(E56)</f>
        <v>212</v>
      </c>
      <c r="F57" s="89">
        <f t="shared" si="84"/>
        <v>21</v>
      </c>
      <c r="G57" s="89">
        <f t="shared" si="84"/>
        <v>262</v>
      </c>
      <c r="H57" s="89">
        <f t="shared" si="84"/>
        <v>30</v>
      </c>
      <c r="I57" s="90">
        <f t="shared" si="84"/>
        <v>37</v>
      </c>
      <c r="J57" s="91">
        <f t="shared" si="84"/>
        <v>20</v>
      </c>
      <c r="K57" s="89">
        <f t="shared" si="84"/>
        <v>300</v>
      </c>
      <c r="L57" s="89">
        <f t="shared" si="84"/>
        <v>4</v>
      </c>
      <c r="M57" s="89">
        <f t="shared" si="84"/>
        <v>60</v>
      </c>
      <c r="N57" s="89">
        <f t="shared" si="84"/>
        <v>30</v>
      </c>
      <c r="O57" s="90">
        <f t="shared" si="84"/>
        <v>24</v>
      </c>
      <c r="P57" s="91">
        <f t="shared" si="84"/>
        <v>13</v>
      </c>
      <c r="Q57" s="89">
        <f t="shared" si="84"/>
        <v>195</v>
      </c>
      <c r="R57" s="89">
        <f t="shared" si="84"/>
        <v>6</v>
      </c>
      <c r="S57" s="89">
        <f t="shared" si="84"/>
        <v>90</v>
      </c>
      <c r="T57" s="89">
        <f t="shared" si="84"/>
        <v>24</v>
      </c>
      <c r="U57" s="90">
        <f t="shared" si="84"/>
        <v>19</v>
      </c>
      <c r="V57" s="91">
        <f t="shared" si="84"/>
        <v>5</v>
      </c>
      <c r="W57" s="89">
        <f t="shared" si="84"/>
        <v>75</v>
      </c>
      <c r="X57" s="89">
        <f t="shared" si="84"/>
        <v>2</v>
      </c>
      <c r="Y57" s="89">
        <f t="shared" si="84"/>
        <v>30</v>
      </c>
      <c r="Z57" s="89">
        <f t="shared" si="84"/>
        <v>8</v>
      </c>
      <c r="AA57" s="90">
        <f t="shared" si="84"/>
        <v>7</v>
      </c>
      <c r="AB57" s="91">
        <f t="shared" si="84"/>
        <v>0</v>
      </c>
      <c r="AC57" s="89">
        <f t="shared" si="84"/>
        <v>0</v>
      </c>
      <c r="AD57" s="89">
        <f t="shared" si="84"/>
        <v>0</v>
      </c>
      <c r="AE57" s="89">
        <f t="shared" si="84"/>
        <v>0</v>
      </c>
      <c r="AF57" s="89">
        <f t="shared" si="84"/>
        <v>0</v>
      </c>
      <c r="AG57" s="89">
        <f t="shared" si="84"/>
        <v>0</v>
      </c>
      <c r="AH57" s="89">
        <f t="shared" si="84"/>
        <v>0</v>
      </c>
      <c r="AI57" s="89">
        <f t="shared" si="84"/>
        <v>0</v>
      </c>
      <c r="AJ57" s="89">
        <f t="shared" si="84"/>
        <v>0</v>
      </c>
      <c r="AK57" s="89">
        <f t="shared" si="84"/>
        <v>0</v>
      </c>
      <c r="AL57" s="89">
        <f t="shared" si="84"/>
        <v>0</v>
      </c>
      <c r="AM57" s="89">
        <f t="shared" si="84"/>
        <v>0</v>
      </c>
      <c r="AN57" s="89">
        <f t="shared" si="84"/>
        <v>0</v>
      </c>
      <c r="AO57" s="89">
        <f t="shared" si="84"/>
        <v>0</v>
      </c>
      <c r="AP57" s="89">
        <f t="shared" si="84"/>
        <v>0</v>
      </c>
      <c r="AQ57" s="89">
        <f t="shared" si="84"/>
        <v>0</v>
      </c>
      <c r="AR57" s="89">
        <f t="shared" si="84"/>
        <v>0</v>
      </c>
      <c r="AS57" s="89">
        <f t="shared" si="84"/>
        <v>0</v>
      </c>
      <c r="AT57" s="89">
        <f t="shared" si="84"/>
        <v>0</v>
      </c>
      <c r="AU57" s="89">
        <f t="shared" si="84"/>
        <v>0</v>
      </c>
      <c r="AV57" s="89">
        <f t="shared" si="84"/>
        <v>0</v>
      </c>
      <c r="AW57" s="89">
        <f t="shared" si="84"/>
        <v>0</v>
      </c>
      <c r="AX57" s="89">
        <f t="shared" si="84"/>
        <v>0</v>
      </c>
      <c r="AY57" s="89">
        <f t="shared" si="84"/>
        <v>0</v>
      </c>
      <c r="AZ57" s="89">
        <f t="shared" si="84"/>
        <v>54</v>
      </c>
      <c r="BA57" s="89">
        <f t="shared" si="84"/>
        <v>810</v>
      </c>
      <c r="BB57" s="89">
        <f t="shared" si="84"/>
        <v>33</v>
      </c>
      <c r="BC57" s="89">
        <f t="shared" si="84"/>
        <v>495</v>
      </c>
      <c r="BD57" s="89">
        <f t="shared" si="84"/>
        <v>92</v>
      </c>
      <c r="BE57" s="92">
        <f t="shared" si="84"/>
        <v>87</v>
      </c>
      <c r="BF57" s="428"/>
      <c r="BG57" s="24"/>
    </row>
    <row r="58" spans="1:60" s="262" customFormat="1" ht="16.149999999999999" customHeight="1" x14ac:dyDescent="0.2">
      <c r="A58" s="256" t="s">
        <v>11</v>
      </c>
      <c r="B58" s="257"/>
      <c r="C58" s="258" t="s">
        <v>147</v>
      </c>
      <c r="D58" s="648"/>
      <c r="E58" s="649"/>
      <c r="F58" s="650"/>
      <c r="G58" s="649"/>
      <c r="H58" s="650"/>
      <c r="I58" s="651"/>
      <c r="J58" s="650"/>
      <c r="K58" s="649"/>
      <c r="L58" s="650"/>
      <c r="M58" s="649"/>
      <c r="N58" s="650"/>
      <c r="O58" s="651"/>
      <c r="P58" s="96"/>
      <c r="Q58" s="95"/>
      <c r="R58" s="96"/>
      <c r="S58" s="95"/>
      <c r="T58" s="96"/>
      <c r="U58" s="97"/>
      <c r="V58" s="96"/>
      <c r="W58" s="95"/>
      <c r="X58" s="96"/>
      <c r="Y58" s="95"/>
      <c r="Z58" s="96"/>
      <c r="AA58" s="97"/>
      <c r="AB58" s="96"/>
      <c r="AC58" s="95"/>
      <c r="AD58" s="96"/>
      <c r="AE58" s="95"/>
      <c r="AF58" s="96"/>
      <c r="AG58" s="97"/>
      <c r="AH58" s="96"/>
      <c r="AI58" s="95"/>
      <c r="AJ58" s="96"/>
      <c r="AK58" s="95"/>
      <c r="AL58" s="96"/>
      <c r="AM58" s="97"/>
      <c r="AN58" s="96"/>
      <c r="AO58" s="95"/>
      <c r="AP58" s="96"/>
      <c r="AQ58" s="95"/>
      <c r="AR58" s="96"/>
      <c r="AS58" s="97"/>
      <c r="AT58" s="96"/>
      <c r="AU58" s="95"/>
      <c r="AV58" s="96"/>
      <c r="AW58" s="95"/>
      <c r="AX58" s="96"/>
      <c r="AY58" s="97"/>
      <c r="AZ58" s="98"/>
      <c r="BA58" s="96"/>
      <c r="BB58" s="96"/>
      <c r="BC58" s="96"/>
      <c r="BD58" s="96"/>
      <c r="BE58" s="99"/>
      <c r="BF58" s="425"/>
      <c r="BG58" s="3"/>
    </row>
    <row r="59" spans="1:60" s="262" customFormat="1" ht="16.149999999999999" customHeight="1" x14ac:dyDescent="0.2">
      <c r="A59" s="298" t="s">
        <v>148</v>
      </c>
      <c r="B59" s="299"/>
      <c r="C59" s="300" t="s">
        <v>149</v>
      </c>
      <c r="D59" s="713"/>
      <c r="E59" s="714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4"/>
      <c r="U59" s="714"/>
      <c r="V59" s="714"/>
      <c r="W59" s="714"/>
      <c r="X59" s="714"/>
      <c r="Y59" s="714"/>
      <c r="Z59" s="714"/>
      <c r="AA59" s="714"/>
      <c r="AB59" s="714"/>
      <c r="AC59" s="714"/>
      <c r="AD59" s="714"/>
      <c r="AE59" s="714"/>
      <c r="AF59" s="714"/>
      <c r="AG59" s="71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464"/>
      <c r="AY59" s="464"/>
      <c r="AZ59" s="585"/>
      <c r="BA59" s="580"/>
      <c r="BB59" s="580"/>
      <c r="BC59" s="580"/>
      <c r="BD59" s="580"/>
      <c r="BE59" s="581"/>
      <c r="BF59" s="425"/>
      <c r="BG59" s="3"/>
    </row>
    <row r="60" spans="1:60" s="69" customFormat="1" ht="16.149999999999999" customHeight="1" x14ac:dyDescent="0.2">
      <c r="A60" s="41" t="s">
        <v>366</v>
      </c>
      <c r="B60" s="58" t="s">
        <v>29</v>
      </c>
      <c r="C60" s="70" t="s">
        <v>150</v>
      </c>
      <c r="D60" s="60"/>
      <c r="E60" s="63" t="str">
        <f t="shared" ref="E60:E73" si="85">IF(D60*15=0,"",D60*15)</f>
        <v/>
      </c>
      <c r="F60" s="62"/>
      <c r="G60" s="63" t="str">
        <f t="shared" ref="G60:G73" si="86">IF(F60*15=0,"",F60*15)</f>
        <v/>
      </c>
      <c r="H60" s="62"/>
      <c r="I60" s="64"/>
      <c r="J60" s="65"/>
      <c r="K60" s="63" t="str">
        <f>IF(J60*15=0,"",J60*15)</f>
        <v/>
      </c>
      <c r="L60" s="62"/>
      <c r="M60" s="63" t="str">
        <f>IF(L60*15=0,"",L60*15)</f>
        <v/>
      </c>
      <c r="N60" s="62"/>
      <c r="O60" s="64"/>
      <c r="P60" s="65">
        <v>2</v>
      </c>
      <c r="Q60" s="63">
        <f>IF(P60*15=0,"",P60*15)</f>
        <v>30</v>
      </c>
      <c r="R60" s="62"/>
      <c r="S60" s="63" t="str">
        <f t="shared" ref="S60:S73" si="87">IF(R60*15=0,"",R60*15)</f>
        <v/>
      </c>
      <c r="T60" s="62">
        <v>2</v>
      </c>
      <c r="U60" s="64" t="s">
        <v>29</v>
      </c>
      <c r="V60" s="65"/>
      <c r="W60" s="63" t="str">
        <f t="shared" ref="W60:W73" si="88">IF(V60*15=0,"",V60*15)</f>
        <v/>
      </c>
      <c r="X60" s="62"/>
      <c r="Y60" s="63" t="str">
        <f t="shared" ref="Y60:Y73" si="89">IF(X60*15=0,"",X60*15)</f>
        <v/>
      </c>
      <c r="Z60" s="62"/>
      <c r="AA60" s="64"/>
      <c r="AB60" s="65"/>
      <c r="AC60" s="63" t="str">
        <f t="shared" ref="AC60:AC68" si="90">IF(AB60*15=0,"",AB60*15)</f>
        <v/>
      </c>
      <c r="AD60" s="62"/>
      <c r="AE60" s="63" t="str">
        <f t="shared" ref="AE60:AE68" si="91">IF(AD60*15=0,"",AD60*15)</f>
        <v/>
      </c>
      <c r="AF60" s="62"/>
      <c r="AG60" s="66"/>
      <c r="AH60" s="65"/>
      <c r="AI60" s="63" t="str">
        <f t="shared" ref="AI60:AI73" si="92">IF(AH60*15=0,"",AH60*15)</f>
        <v/>
      </c>
      <c r="AJ60" s="62"/>
      <c r="AK60" s="63" t="str">
        <f t="shared" ref="AK60:AK65" si="93">IF(AJ60*15=0,"",AJ60*15)</f>
        <v/>
      </c>
      <c r="AL60" s="62"/>
      <c r="AM60" s="66"/>
      <c r="AN60" s="65"/>
      <c r="AO60" s="63" t="str">
        <f t="shared" ref="AO60:AO65" si="94">IF(AN60*15=0,"",AN60*15)</f>
        <v/>
      </c>
      <c r="AP60" s="62"/>
      <c r="AQ60" s="63" t="str">
        <f t="shared" ref="AQ60:AQ65" si="95">IF(AP60*15=0,"",AP60*15)</f>
        <v/>
      </c>
      <c r="AR60" s="62"/>
      <c r="AS60" s="66"/>
      <c r="AT60" s="65"/>
      <c r="AU60" s="63" t="str">
        <f t="shared" ref="AU60:AU65" si="96">IF(AT60*15=0,"",AT60*15)</f>
        <v/>
      </c>
      <c r="AV60" s="62"/>
      <c r="AW60" s="63" t="str">
        <f t="shared" ref="AW60:AW65" si="97">IF(AV60*15=0,"",AV60*15)</f>
        <v/>
      </c>
      <c r="AX60" s="62"/>
      <c r="AY60" s="66"/>
      <c r="AZ60" s="67">
        <f t="shared" ref="AZ60:AZ73" si="98">IF(D60+J60+P60+V60+AB60+AH60+AN60+AT60=0,"",D60+J60+P60+V60+AB60+AH60+AN60+AT60)</f>
        <v>2</v>
      </c>
      <c r="BA60" s="63">
        <f t="shared" ref="BA60:BA73" si="99">IF((D60+J60+P60+V60+AB60+AH60+AN60+AT60)*15=0,"",(D60+J60+P60+V60+AB60+AH60+AN60+AT60)*15)</f>
        <v>30</v>
      </c>
      <c r="BB60" s="100" t="str">
        <f t="shared" ref="BB60:BB73" si="100">IF(F60+L60+R60+X60+AD60+AJ60+AP60+AV60=0,"",F60+L60+R60+X60+AD60+AJ60+AP60+AV60)</f>
        <v/>
      </c>
      <c r="BC60" s="63" t="str">
        <f t="shared" ref="BC60:BC73" si="101">IF((F60+L60+R60+X60+AD60+AJ60+AP60+AV60)*15=0,"",(F60+L60+R60+X60+AD60+AJ60+AP60+AV60)*15)</f>
        <v/>
      </c>
      <c r="BD60" s="100">
        <f t="shared" ref="BD60:BD73" si="102">IF(H60+N60+T60+Z60+AF60+AL60+AR60+AX60=0,"",H60+N60+T60+Z60+AF60+AL60+AR60+AX60)</f>
        <v>2</v>
      </c>
      <c r="BE60" s="68">
        <f t="shared" ref="BE60:BE73" si="103">IF((D60+J60+P60+V60+AB60+F60+L60+R60+X60+AD60+AH60+AN60+AT60+AF60+AP60+AV60)=0,"",(D60+J60+P60+V60+AB60+F60+L60+R60+X60+AD60+AH60+AN60+AT60+AJ60+AP60+AV60))</f>
        <v>2</v>
      </c>
      <c r="BF60" s="432" t="s">
        <v>151</v>
      </c>
      <c r="BG60" s="57" t="s">
        <v>151</v>
      </c>
    </row>
    <row r="61" spans="1:60" s="69" customFormat="1" ht="16.149999999999999" customHeight="1" x14ac:dyDescent="0.2">
      <c r="A61" s="41" t="s">
        <v>348</v>
      </c>
      <c r="B61" s="58" t="s">
        <v>29</v>
      </c>
      <c r="C61" s="70" t="s">
        <v>152</v>
      </c>
      <c r="D61" s="60"/>
      <c r="E61" s="63" t="str">
        <f>IF(D61*15=0,"",D61*15)</f>
        <v/>
      </c>
      <c r="F61" s="62"/>
      <c r="G61" s="63" t="str">
        <f>IF(F61*15=0,"",F61*15)</f>
        <v/>
      </c>
      <c r="H61" s="62"/>
      <c r="I61" s="64"/>
      <c r="J61" s="65"/>
      <c r="K61" s="63" t="str">
        <f>IF(J61*15=0,"",J61*15)</f>
        <v/>
      </c>
      <c r="L61" s="62"/>
      <c r="M61" s="63" t="str">
        <f>IF(L61*15=0,"",L61*15)</f>
        <v/>
      </c>
      <c r="N61" s="62"/>
      <c r="O61" s="64"/>
      <c r="P61" s="65">
        <v>1</v>
      </c>
      <c r="Q61" s="63">
        <f>IF(P61*15=0,"",P61*15)</f>
        <v>15</v>
      </c>
      <c r="R61" s="62"/>
      <c r="S61" s="63" t="str">
        <f>IF(R61*15=0,"",R61*15)</f>
        <v/>
      </c>
      <c r="T61" s="62">
        <v>2</v>
      </c>
      <c r="U61" s="64" t="s">
        <v>31</v>
      </c>
      <c r="V61" s="65"/>
      <c r="W61" s="63" t="str">
        <f>IF(V61*15=0,"",V61*15)</f>
        <v/>
      </c>
      <c r="X61" s="62"/>
      <c r="Y61" s="63" t="str">
        <f>IF(X61*15=0,"",X61*15)</f>
        <v/>
      </c>
      <c r="Z61" s="62"/>
      <c r="AA61" s="64"/>
      <c r="AB61" s="65"/>
      <c r="AC61" s="63" t="str">
        <f>IF(AB61*15=0,"",AB61*15)</f>
        <v/>
      </c>
      <c r="AD61" s="62"/>
      <c r="AE61" s="63" t="str">
        <f>IF(AD61*15=0,"",AD61*15)</f>
        <v/>
      </c>
      <c r="AF61" s="62"/>
      <c r="AG61" s="66"/>
      <c r="AH61" s="65"/>
      <c r="AI61" s="63" t="str">
        <f>IF(AH61*15=0,"",AH61*15)</f>
        <v/>
      </c>
      <c r="AJ61" s="62"/>
      <c r="AK61" s="63" t="str">
        <f>IF(AJ61*15=0,"",AJ61*15)</f>
        <v/>
      </c>
      <c r="AL61" s="62"/>
      <c r="AM61" s="66"/>
      <c r="AN61" s="65"/>
      <c r="AO61" s="63" t="str">
        <f>IF(AN61*15=0,"",AN61*15)</f>
        <v/>
      </c>
      <c r="AP61" s="62"/>
      <c r="AQ61" s="63" t="str">
        <f>IF(AP61*15=0,"",AP61*15)</f>
        <v/>
      </c>
      <c r="AR61" s="62"/>
      <c r="AS61" s="66"/>
      <c r="AT61" s="65"/>
      <c r="AU61" s="63" t="str">
        <f>IF(AT61*15=0,"",AT61*15)</f>
        <v/>
      </c>
      <c r="AV61" s="62"/>
      <c r="AW61" s="63" t="str">
        <f>IF(AV61*15=0,"",AV61*15)</f>
        <v/>
      </c>
      <c r="AX61" s="62"/>
      <c r="AY61" s="66"/>
      <c r="AZ61" s="67">
        <f t="shared" si="98"/>
        <v>1</v>
      </c>
      <c r="BA61" s="63">
        <f t="shared" si="99"/>
        <v>15</v>
      </c>
      <c r="BB61" s="100" t="str">
        <f>IF(F61+L61+R61+X61+AD61+AJ61+AP61+AV61=0,"",F61+L61+R61+X61+AD61+AJ61+AP61+AV61)</f>
        <v/>
      </c>
      <c r="BC61" s="63" t="str">
        <f>IF((F61+L61+R61+X61+AD61+AJ61+AP61+AV61)*15=0,"",(F61+L61+R61+X61+AD61+AJ61+AP61+AV61)*15)</f>
        <v/>
      </c>
      <c r="BD61" s="100">
        <f t="shared" si="102"/>
        <v>2</v>
      </c>
      <c r="BE61" s="68">
        <f>IF((D61+J61+P61+V61+AB61+F61+L61+R61+X61+AD61+AH61+AN61+AT61+AF61+AP61+AV61)=0,"",(D61+J61+P61+V61+AB61+F61+L61+R61+X61+AD61+AH61+AN61+AT61+AJ61+AP61+AV61))</f>
        <v>1</v>
      </c>
      <c r="BF61" s="432" t="s">
        <v>153</v>
      </c>
      <c r="BG61" s="57" t="s">
        <v>153</v>
      </c>
    </row>
    <row r="62" spans="1:60" s="69" customFormat="1" ht="16.149999999999999" customHeight="1" x14ac:dyDescent="0.2">
      <c r="A62" s="41" t="s">
        <v>349</v>
      </c>
      <c r="B62" s="58" t="s">
        <v>29</v>
      </c>
      <c r="C62" s="108" t="s">
        <v>154</v>
      </c>
      <c r="D62" s="60"/>
      <c r="E62" s="63" t="str">
        <f>IF(D62*15=0,"",D62*15)</f>
        <v/>
      </c>
      <c r="F62" s="62"/>
      <c r="G62" s="63" t="str">
        <f>IF(F62*15=0,"",F62*15)</f>
        <v/>
      </c>
      <c r="H62" s="62"/>
      <c r="I62" s="64"/>
      <c r="J62" s="65"/>
      <c r="K62" s="63" t="str">
        <f>IF(J62*15=0,"",J62*15)</f>
        <v/>
      </c>
      <c r="L62" s="62"/>
      <c r="M62" s="63" t="str">
        <f>IF(L62*15=0,"",L62*15)</f>
        <v/>
      </c>
      <c r="N62" s="62"/>
      <c r="O62" s="64"/>
      <c r="P62" s="65">
        <v>2</v>
      </c>
      <c r="Q62" s="63">
        <f>IF(P62*15=0,"",P62*15)</f>
        <v>30</v>
      </c>
      <c r="R62" s="62"/>
      <c r="S62" s="63" t="str">
        <f>IF(R62*15=0,"",R62*15)</f>
        <v/>
      </c>
      <c r="T62" s="62">
        <v>2</v>
      </c>
      <c r="U62" s="64" t="s">
        <v>155</v>
      </c>
      <c r="V62" s="65"/>
      <c r="W62" s="63" t="str">
        <f>IF(V62*15=0,"",V62*15)</f>
        <v/>
      </c>
      <c r="X62" s="62"/>
      <c r="Y62" s="63" t="str">
        <f>IF(X62*15=0,"",X62*15)</f>
        <v/>
      </c>
      <c r="Z62" s="62"/>
      <c r="AA62" s="64"/>
      <c r="AB62" s="65"/>
      <c r="AC62" s="63" t="str">
        <f>IF(AB62*15=0,"",AB62*15)</f>
        <v/>
      </c>
      <c r="AD62" s="62"/>
      <c r="AE62" s="63" t="str">
        <f>IF(AD62*15=0,"",AD62*15)</f>
        <v/>
      </c>
      <c r="AF62" s="62"/>
      <c r="AG62" s="66"/>
      <c r="AH62" s="65"/>
      <c r="AI62" s="63" t="str">
        <f>IF(AH62*15=0,"",AH62*15)</f>
        <v/>
      </c>
      <c r="AJ62" s="62"/>
      <c r="AK62" s="63" t="str">
        <f>IF(AJ62*15=0,"",AJ62*15)</f>
        <v/>
      </c>
      <c r="AL62" s="62"/>
      <c r="AM62" s="66"/>
      <c r="AN62" s="65"/>
      <c r="AO62" s="63" t="str">
        <f>IF(AN62*15=0,"",AN62*15)</f>
        <v/>
      </c>
      <c r="AP62" s="62"/>
      <c r="AQ62" s="63" t="str">
        <f>IF(AP62*15=0,"",AP62*15)</f>
        <v/>
      </c>
      <c r="AR62" s="62"/>
      <c r="AS62" s="66"/>
      <c r="AT62" s="65"/>
      <c r="AU62" s="63" t="str">
        <f>IF(AT62*15=0,"",AT62*15)</f>
        <v/>
      </c>
      <c r="AV62" s="62"/>
      <c r="AW62" s="63" t="str">
        <f>IF(AV62*15=0,"",AV62*15)</f>
        <v/>
      </c>
      <c r="AX62" s="62"/>
      <c r="AY62" s="66"/>
      <c r="AZ62" s="67">
        <f t="shared" si="98"/>
        <v>2</v>
      </c>
      <c r="BA62" s="63">
        <f t="shared" si="99"/>
        <v>30</v>
      </c>
      <c r="BB62" s="100" t="str">
        <f>IF(F62+L62+R62+X62+AD62+AJ62+AP62+AV62=0,"",F62+L62+R62+X62+AD62+AJ62+AP62+AV62)</f>
        <v/>
      </c>
      <c r="BC62" s="63" t="str">
        <f>IF((F62+L62+R62+X62+AD62+AJ62+AP62+AV62)*15=0,"",(F62+L62+R62+X62+AD62+AJ62+AP62+AV62)*15)</f>
        <v/>
      </c>
      <c r="BD62" s="100">
        <f t="shared" si="102"/>
        <v>2</v>
      </c>
      <c r="BE62" s="68">
        <f>IF((D62+J62+P62+V62+AB62+F62+L62+R62+X62+AD62+AH62+AN62+AT62+AF62+AP62+AV62)=0,"",(D62+J62+P62+V62+AB62+F62+L62+R62+X62+AD62+AH62+AN62+AT62+AJ62+AP62+AV62))</f>
        <v>2</v>
      </c>
      <c r="BF62" s="430" t="s">
        <v>156</v>
      </c>
      <c r="BG62" s="57" t="s">
        <v>157</v>
      </c>
    </row>
    <row r="63" spans="1:60" s="69" customFormat="1" ht="16.149999999999999" customHeight="1" x14ac:dyDescent="0.2">
      <c r="A63" s="41" t="s">
        <v>350</v>
      </c>
      <c r="B63" s="58" t="s">
        <v>29</v>
      </c>
      <c r="C63" s="70" t="s">
        <v>158</v>
      </c>
      <c r="D63" s="60"/>
      <c r="E63" s="63" t="str">
        <f>IF(D63*15=0,"",D63*15)</f>
        <v/>
      </c>
      <c r="F63" s="62"/>
      <c r="G63" s="63" t="str">
        <f>IF(F63*15=0,"",F63*15)</f>
        <v/>
      </c>
      <c r="H63" s="62"/>
      <c r="I63" s="64"/>
      <c r="J63" s="65"/>
      <c r="K63" s="63" t="str">
        <f>IF(J63*15=0,"",J63*15)</f>
        <v/>
      </c>
      <c r="L63" s="62"/>
      <c r="M63" s="63" t="str">
        <f>IF(L63*15=0,"",L63*15)</f>
        <v/>
      </c>
      <c r="N63" s="62"/>
      <c r="O63" s="64"/>
      <c r="P63" s="65"/>
      <c r="Q63" s="63" t="str">
        <f t="shared" ref="Q63:Q73" si="104">IF(P63*15=0,"",P63*15)</f>
        <v/>
      </c>
      <c r="R63" s="62"/>
      <c r="S63" s="63" t="str">
        <f>IF(R63*15=0,"",R63*15)</f>
        <v/>
      </c>
      <c r="T63" s="62"/>
      <c r="U63" s="64"/>
      <c r="V63" s="65">
        <v>2</v>
      </c>
      <c r="W63" s="63">
        <f>IF(V63*15=0,"",V63*15)</f>
        <v>30</v>
      </c>
      <c r="X63" s="62">
        <v>1</v>
      </c>
      <c r="Y63" s="63">
        <f>IF(X63*15=0,"",X63*15)</f>
        <v>15</v>
      </c>
      <c r="Z63" s="62">
        <v>3</v>
      </c>
      <c r="AA63" s="64" t="s">
        <v>159</v>
      </c>
      <c r="AB63" s="65"/>
      <c r="AC63" s="63" t="str">
        <f>IF(AB63*15=0,"",AB63*15)</f>
        <v/>
      </c>
      <c r="AD63" s="62"/>
      <c r="AE63" s="63" t="str">
        <f>IF(AD63*15=0,"",AD63*15)</f>
        <v/>
      </c>
      <c r="AF63" s="62"/>
      <c r="AG63" s="66"/>
      <c r="AH63" s="65"/>
      <c r="AI63" s="63" t="str">
        <f>IF(AH63*15=0,"",AH63*15)</f>
        <v/>
      </c>
      <c r="AJ63" s="62"/>
      <c r="AK63" s="63" t="str">
        <f>IF(AJ63*15=0,"",AJ63*15)</f>
        <v/>
      </c>
      <c r="AL63" s="62"/>
      <c r="AM63" s="66"/>
      <c r="AN63" s="65"/>
      <c r="AO63" s="63" t="str">
        <f>IF(AN63*15=0,"",AN63*15)</f>
        <v/>
      </c>
      <c r="AP63" s="62"/>
      <c r="AQ63" s="63" t="str">
        <f>IF(AP63*15=0,"",AP63*15)</f>
        <v/>
      </c>
      <c r="AR63" s="62"/>
      <c r="AS63" s="66"/>
      <c r="AT63" s="65"/>
      <c r="AU63" s="63" t="str">
        <f>IF(AT63*15=0,"",AT63*15)</f>
        <v/>
      </c>
      <c r="AV63" s="62"/>
      <c r="AW63" s="63" t="str">
        <f>IF(AV63*15=0,"",AV63*15)</f>
        <v/>
      </c>
      <c r="AX63" s="62"/>
      <c r="AY63" s="66"/>
      <c r="AZ63" s="67">
        <f t="shared" si="98"/>
        <v>2</v>
      </c>
      <c r="BA63" s="63">
        <f t="shared" si="99"/>
        <v>30</v>
      </c>
      <c r="BB63" s="100">
        <f>IF(F63+L63+R63+X63+AD63+AJ63+AP63+AV63=0,"",F63+L63+R63+X63+AD63+AJ63+AP63+AV63)</f>
        <v>1</v>
      </c>
      <c r="BC63" s="63">
        <f>IF((F63+L63+R63+X63+AD63+AJ63+AP63+AV63)*15=0,"",(F63+L63+R63+X63+AD63+AJ63+AP63+AV63)*15)</f>
        <v>15</v>
      </c>
      <c r="BD63" s="100">
        <f t="shared" si="102"/>
        <v>3</v>
      </c>
      <c r="BE63" s="68">
        <f>IF((D63+J63+P63+V63+AB63+F63+L63+R63+X63+AD63+AH63+AN63+AT63+AF63+AP63+AV63)=0,"",(D63+J63+P63+V63+AB63+F63+L63+R63+X63+AD63+AH63+AN63+AT63+AJ63+AP63+AV63))</f>
        <v>3</v>
      </c>
      <c r="BF63" s="432" t="s">
        <v>153</v>
      </c>
      <c r="BG63" s="57" t="s">
        <v>153</v>
      </c>
    </row>
    <row r="64" spans="1:60" s="69" customFormat="1" ht="16.149999999999999" customHeight="1" x14ac:dyDescent="0.2">
      <c r="A64" s="41" t="s">
        <v>353</v>
      </c>
      <c r="B64" s="58" t="s">
        <v>29</v>
      </c>
      <c r="C64" s="70" t="s">
        <v>160</v>
      </c>
      <c r="D64" s="60"/>
      <c r="E64" s="63" t="str">
        <f t="shared" si="85"/>
        <v/>
      </c>
      <c r="F64" s="62"/>
      <c r="G64" s="63" t="str">
        <f t="shared" si="86"/>
        <v/>
      </c>
      <c r="H64" s="62"/>
      <c r="I64" s="64"/>
      <c r="J64" s="65"/>
      <c r="K64" s="63"/>
      <c r="L64" s="62"/>
      <c r="M64" s="63"/>
      <c r="N64" s="62"/>
      <c r="O64" s="64"/>
      <c r="P64" s="65"/>
      <c r="Q64" s="63" t="str">
        <f t="shared" si="104"/>
        <v/>
      </c>
      <c r="R64" s="62"/>
      <c r="S64" s="63" t="str">
        <f t="shared" si="87"/>
        <v/>
      </c>
      <c r="T64" s="62"/>
      <c r="U64" s="64"/>
      <c r="V64" s="35">
        <v>2</v>
      </c>
      <c r="W64" s="63">
        <f t="shared" si="88"/>
        <v>30</v>
      </c>
      <c r="X64" s="62">
        <v>1</v>
      </c>
      <c r="Y64" s="63">
        <f t="shared" si="89"/>
        <v>15</v>
      </c>
      <c r="Z64" s="62">
        <v>4</v>
      </c>
      <c r="AA64" s="64" t="s">
        <v>29</v>
      </c>
      <c r="AB64" s="65"/>
      <c r="AC64" s="63" t="str">
        <f t="shared" si="90"/>
        <v/>
      </c>
      <c r="AD64" s="62"/>
      <c r="AE64" s="63" t="str">
        <f t="shared" si="91"/>
        <v/>
      </c>
      <c r="AF64" s="62"/>
      <c r="AG64" s="66"/>
      <c r="AH64" s="65"/>
      <c r="AI64" s="63" t="str">
        <f t="shared" si="92"/>
        <v/>
      </c>
      <c r="AJ64" s="62"/>
      <c r="AK64" s="63" t="str">
        <f t="shared" si="93"/>
        <v/>
      </c>
      <c r="AL64" s="62"/>
      <c r="AM64" s="66"/>
      <c r="AN64" s="65"/>
      <c r="AO64" s="63" t="str">
        <f t="shared" si="94"/>
        <v/>
      </c>
      <c r="AP64" s="62"/>
      <c r="AQ64" s="63" t="str">
        <f t="shared" si="95"/>
        <v/>
      </c>
      <c r="AR64" s="62"/>
      <c r="AS64" s="66"/>
      <c r="AT64" s="65"/>
      <c r="AU64" s="63" t="str">
        <f t="shared" si="96"/>
        <v/>
      </c>
      <c r="AV64" s="62"/>
      <c r="AW64" s="63" t="str">
        <f t="shared" si="97"/>
        <v/>
      </c>
      <c r="AX64" s="62"/>
      <c r="AY64" s="66"/>
      <c r="AZ64" s="67">
        <f>IF(D64+J64+P64+V64+AB64+AH64+AN64+AT64=0,"",D64+J64+P64+V64+AB64+AH64+AN64+AT64)</f>
        <v>2</v>
      </c>
      <c r="BA64" s="63">
        <f t="shared" si="99"/>
        <v>30</v>
      </c>
      <c r="BB64" s="100">
        <f t="shared" si="100"/>
        <v>1</v>
      </c>
      <c r="BC64" s="63">
        <f t="shared" si="101"/>
        <v>15</v>
      </c>
      <c r="BD64" s="100">
        <f t="shared" si="102"/>
        <v>4</v>
      </c>
      <c r="BE64" s="68">
        <f t="shared" si="103"/>
        <v>3</v>
      </c>
      <c r="BF64" s="432" t="s">
        <v>161</v>
      </c>
      <c r="BG64" s="57" t="s">
        <v>162</v>
      </c>
    </row>
    <row r="65" spans="1:59" s="69" customFormat="1" ht="16.149999999999999" customHeight="1" x14ac:dyDescent="0.2">
      <c r="A65" s="41" t="s">
        <v>351</v>
      </c>
      <c r="B65" s="58" t="s">
        <v>29</v>
      </c>
      <c r="C65" s="108" t="s">
        <v>163</v>
      </c>
      <c r="D65" s="60"/>
      <c r="E65" s="63" t="str">
        <f t="shared" si="85"/>
        <v/>
      </c>
      <c r="F65" s="62"/>
      <c r="G65" s="63" t="str">
        <f t="shared" si="86"/>
        <v/>
      </c>
      <c r="H65" s="62"/>
      <c r="I65" s="64"/>
      <c r="J65" s="65"/>
      <c r="K65" s="63" t="str">
        <f t="shared" ref="K65:K73" si="105">IF(J65*15=0,"",J65*15)</f>
        <v/>
      </c>
      <c r="L65" s="62"/>
      <c r="M65" s="63" t="str">
        <f t="shared" ref="M65:M73" si="106">IF(L65*15=0,"",L65*15)</f>
        <v/>
      </c>
      <c r="N65" s="62"/>
      <c r="O65" s="64"/>
      <c r="P65" s="65"/>
      <c r="Q65" s="63" t="str">
        <f t="shared" si="104"/>
        <v/>
      </c>
      <c r="R65" s="62"/>
      <c r="S65" s="63" t="str">
        <f t="shared" si="87"/>
        <v/>
      </c>
      <c r="T65" s="62"/>
      <c r="U65" s="64"/>
      <c r="V65" s="65">
        <v>1</v>
      </c>
      <c r="W65" s="63">
        <f t="shared" si="88"/>
        <v>15</v>
      </c>
      <c r="X65" s="62">
        <v>1</v>
      </c>
      <c r="Y65" s="63">
        <f t="shared" si="89"/>
        <v>15</v>
      </c>
      <c r="Z65" s="62">
        <v>2</v>
      </c>
      <c r="AA65" s="64" t="s">
        <v>159</v>
      </c>
      <c r="AB65" s="65"/>
      <c r="AC65" s="63" t="str">
        <f t="shared" si="90"/>
        <v/>
      </c>
      <c r="AD65" s="62"/>
      <c r="AE65" s="63" t="str">
        <f t="shared" si="91"/>
        <v/>
      </c>
      <c r="AF65" s="62"/>
      <c r="AG65" s="66"/>
      <c r="AH65" s="65"/>
      <c r="AI65" s="63" t="str">
        <f t="shared" si="92"/>
        <v/>
      </c>
      <c r="AJ65" s="62"/>
      <c r="AK65" s="63" t="str">
        <f t="shared" si="93"/>
        <v/>
      </c>
      <c r="AL65" s="62"/>
      <c r="AM65" s="66"/>
      <c r="AN65" s="65"/>
      <c r="AO65" s="63" t="str">
        <f t="shared" si="94"/>
        <v/>
      </c>
      <c r="AP65" s="62"/>
      <c r="AQ65" s="63" t="str">
        <f t="shared" si="95"/>
        <v/>
      </c>
      <c r="AR65" s="62"/>
      <c r="AS65" s="66"/>
      <c r="AT65" s="65"/>
      <c r="AU65" s="63" t="str">
        <f t="shared" si="96"/>
        <v/>
      </c>
      <c r="AV65" s="62"/>
      <c r="AW65" s="63" t="str">
        <f t="shared" si="97"/>
        <v/>
      </c>
      <c r="AX65" s="62"/>
      <c r="AY65" s="66"/>
      <c r="AZ65" s="67">
        <f t="shared" si="98"/>
        <v>1</v>
      </c>
      <c r="BA65" s="63">
        <f t="shared" si="99"/>
        <v>15</v>
      </c>
      <c r="BB65" s="100">
        <f t="shared" si="100"/>
        <v>1</v>
      </c>
      <c r="BC65" s="63">
        <f t="shared" si="101"/>
        <v>15</v>
      </c>
      <c r="BD65" s="100">
        <f t="shared" si="102"/>
        <v>2</v>
      </c>
      <c r="BE65" s="68">
        <f t="shared" si="103"/>
        <v>2</v>
      </c>
      <c r="BF65" s="430" t="s">
        <v>164</v>
      </c>
      <c r="BG65" s="57" t="s">
        <v>165</v>
      </c>
    </row>
    <row r="66" spans="1:59" s="69" customFormat="1" ht="16.149999999999999" customHeight="1" x14ac:dyDescent="0.2">
      <c r="A66" s="41" t="s">
        <v>352</v>
      </c>
      <c r="B66" s="58" t="s">
        <v>29</v>
      </c>
      <c r="C66" s="458" t="s">
        <v>166</v>
      </c>
      <c r="D66" s="60"/>
      <c r="E66" s="63" t="str">
        <f t="shared" si="85"/>
        <v/>
      </c>
      <c r="F66" s="62"/>
      <c r="G66" s="63" t="str">
        <f t="shared" si="86"/>
        <v/>
      </c>
      <c r="H66" s="62"/>
      <c r="I66" s="64"/>
      <c r="J66" s="65"/>
      <c r="K66" s="63" t="str">
        <f t="shared" si="105"/>
        <v/>
      </c>
      <c r="L66" s="62"/>
      <c r="M66" s="63" t="str">
        <f t="shared" si="106"/>
        <v/>
      </c>
      <c r="N66" s="62"/>
      <c r="O66" s="64"/>
      <c r="P66" s="65"/>
      <c r="Q66" s="63" t="str">
        <f t="shared" si="104"/>
        <v/>
      </c>
      <c r="R66" s="62"/>
      <c r="S66" s="63" t="str">
        <f t="shared" si="87"/>
        <v/>
      </c>
      <c r="T66" s="62"/>
      <c r="U66" s="64"/>
      <c r="V66" s="65"/>
      <c r="W66" s="63" t="str">
        <f t="shared" si="88"/>
        <v/>
      </c>
      <c r="X66" s="62"/>
      <c r="Y66" s="63" t="str">
        <f t="shared" si="89"/>
        <v/>
      </c>
      <c r="Z66" s="62"/>
      <c r="AA66" s="64"/>
      <c r="AB66" s="65">
        <v>5</v>
      </c>
      <c r="AC66" s="63">
        <f t="shared" si="90"/>
        <v>75</v>
      </c>
      <c r="AD66" s="33">
        <v>1</v>
      </c>
      <c r="AE66" s="63">
        <f t="shared" si="91"/>
        <v>15</v>
      </c>
      <c r="AF66" s="62">
        <v>8</v>
      </c>
      <c r="AG66" s="66" t="s">
        <v>29</v>
      </c>
      <c r="AH66" s="65"/>
      <c r="AI66" s="63" t="str">
        <f t="shared" si="92"/>
        <v/>
      </c>
      <c r="AJ66" s="62"/>
      <c r="AK66" s="63" t="str">
        <f>IF(AJ66*15=0,"",AJ66*15)</f>
        <v/>
      </c>
      <c r="AL66" s="62"/>
      <c r="AM66" s="66"/>
      <c r="AN66" s="65"/>
      <c r="AO66" s="63" t="str">
        <f>IF(AN66*15=0,"",AN66*15)</f>
        <v/>
      </c>
      <c r="AP66" s="62"/>
      <c r="AQ66" s="63" t="str">
        <f>IF(AP66*15=0,"",AP66*15)</f>
        <v/>
      </c>
      <c r="AR66" s="62"/>
      <c r="AS66" s="66"/>
      <c r="AT66" s="65"/>
      <c r="AU66" s="63" t="str">
        <f>IF(AT66*15=0,"",AT66*15)</f>
        <v/>
      </c>
      <c r="AV66" s="62"/>
      <c r="AW66" s="63" t="str">
        <f>IF(AV66*15=0,"",AV66*15)</f>
        <v/>
      </c>
      <c r="AX66" s="62"/>
      <c r="AY66" s="66"/>
      <c r="AZ66" s="67">
        <f t="shared" si="98"/>
        <v>5</v>
      </c>
      <c r="BA66" s="63">
        <f t="shared" si="99"/>
        <v>75</v>
      </c>
      <c r="BB66" s="100">
        <f t="shared" si="100"/>
        <v>1</v>
      </c>
      <c r="BC66" s="63">
        <f t="shared" si="101"/>
        <v>15</v>
      </c>
      <c r="BD66" s="100">
        <f t="shared" si="102"/>
        <v>8</v>
      </c>
      <c r="BE66" s="68">
        <f t="shared" si="103"/>
        <v>6</v>
      </c>
      <c r="BF66" s="435" t="s">
        <v>167</v>
      </c>
      <c r="BG66" s="101" t="s">
        <v>168</v>
      </c>
    </row>
    <row r="67" spans="1:59" s="40" customFormat="1" ht="16.149999999999999" customHeight="1" x14ac:dyDescent="0.2">
      <c r="A67" s="41" t="s">
        <v>354</v>
      </c>
      <c r="B67" s="58" t="s">
        <v>29</v>
      </c>
      <c r="C67" s="458" t="s">
        <v>169</v>
      </c>
      <c r="D67" s="60"/>
      <c r="E67" s="63" t="str">
        <f t="shared" si="85"/>
        <v/>
      </c>
      <c r="F67" s="62"/>
      <c r="G67" s="63" t="str">
        <f t="shared" si="86"/>
        <v/>
      </c>
      <c r="H67" s="62"/>
      <c r="I67" s="64"/>
      <c r="J67" s="65"/>
      <c r="K67" s="63" t="str">
        <f t="shared" si="105"/>
        <v/>
      </c>
      <c r="L67" s="62"/>
      <c r="M67" s="63" t="str">
        <f t="shared" si="106"/>
        <v/>
      </c>
      <c r="N67" s="62"/>
      <c r="O67" s="64"/>
      <c r="P67" s="65"/>
      <c r="Q67" s="63" t="str">
        <f t="shared" si="104"/>
        <v/>
      </c>
      <c r="R67" s="62"/>
      <c r="S67" s="63" t="str">
        <f t="shared" si="87"/>
        <v/>
      </c>
      <c r="T67" s="62"/>
      <c r="U67" s="64"/>
      <c r="V67" s="65"/>
      <c r="W67" s="63" t="str">
        <f t="shared" si="88"/>
        <v/>
      </c>
      <c r="X67" s="62"/>
      <c r="Y67" s="63" t="str">
        <f t="shared" si="89"/>
        <v/>
      </c>
      <c r="Z67" s="62"/>
      <c r="AA67" s="64"/>
      <c r="AB67" s="65">
        <v>4</v>
      </c>
      <c r="AC67" s="63">
        <f t="shared" si="90"/>
        <v>60</v>
      </c>
      <c r="AD67" s="33">
        <v>1</v>
      </c>
      <c r="AE67" s="63">
        <f t="shared" si="91"/>
        <v>15</v>
      </c>
      <c r="AF67" s="62">
        <v>7</v>
      </c>
      <c r="AG67" s="66" t="s">
        <v>29</v>
      </c>
      <c r="AH67" s="35"/>
      <c r="AI67" s="32" t="str">
        <f t="shared" si="92"/>
        <v/>
      </c>
      <c r="AJ67" s="33"/>
      <c r="AK67" s="32" t="str">
        <f>IF(AJ67*15=0,"",AJ67*15)</f>
        <v/>
      </c>
      <c r="AL67" s="33"/>
      <c r="AM67" s="36"/>
      <c r="AN67" s="35"/>
      <c r="AO67" s="32" t="str">
        <f>IF(AN67*15=0,"",AN67*15)</f>
        <v/>
      </c>
      <c r="AP67" s="33"/>
      <c r="AQ67" s="32" t="str">
        <f>IF(AP67*15=0,"",AP67*15)</f>
        <v/>
      </c>
      <c r="AR67" s="33"/>
      <c r="AS67" s="36"/>
      <c r="AT67" s="35"/>
      <c r="AU67" s="32" t="str">
        <f>IF(AT67*15=0,"",AT67*15)</f>
        <v/>
      </c>
      <c r="AV67" s="33"/>
      <c r="AW67" s="32" t="str">
        <f>IF(AV67*15=0,"",AV67*15)</f>
        <v/>
      </c>
      <c r="AX67" s="33"/>
      <c r="AY67" s="36"/>
      <c r="AZ67" s="67">
        <f t="shared" si="98"/>
        <v>4</v>
      </c>
      <c r="BA67" s="63">
        <f t="shared" si="99"/>
        <v>60</v>
      </c>
      <c r="BB67" s="38">
        <f t="shared" si="100"/>
        <v>1</v>
      </c>
      <c r="BC67" s="32">
        <f t="shared" si="101"/>
        <v>15</v>
      </c>
      <c r="BD67" s="100">
        <f t="shared" si="102"/>
        <v>7</v>
      </c>
      <c r="BE67" s="39">
        <f t="shared" si="103"/>
        <v>5</v>
      </c>
      <c r="BF67" s="430" t="s">
        <v>170</v>
      </c>
      <c r="BG67" s="43" t="s">
        <v>171</v>
      </c>
    </row>
    <row r="68" spans="1:59" s="40" customFormat="1" ht="16.149999999999999" customHeight="1" x14ac:dyDescent="0.2">
      <c r="A68" s="41" t="s">
        <v>355</v>
      </c>
      <c r="B68" s="29" t="s">
        <v>29</v>
      </c>
      <c r="C68" s="30" t="s">
        <v>174</v>
      </c>
      <c r="D68" s="60"/>
      <c r="E68" s="63" t="str">
        <f t="shared" si="85"/>
        <v/>
      </c>
      <c r="F68" s="62"/>
      <c r="G68" s="63" t="str">
        <f t="shared" si="86"/>
        <v/>
      </c>
      <c r="H68" s="62"/>
      <c r="I68" s="64"/>
      <c r="J68" s="65"/>
      <c r="K68" s="63" t="str">
        <f t="shared" si="105"/>
        <v/>
      </c>
      <c r="L68" s="62"/>
      <c r="M68" s="63" t="str">
        <f t="shared" si="106"/>
        <v/>
      </c>
      <c r="N68" s="62"/>
      <c r="O68" s="64"/>
      <c r="P68" s="65"/>
      <c r="Q68" s="63" t="str">
        <f t="shared" si="104"/>
        <v/>
      </c>
      <c r="R68" s="62"/>
      <c r="S68" s="63" t="str">
        <f t="shared" si="87"/>
        <v/>
      </c>
      <c r="T68" s="62"/>
      <c r="U68" s="64"/>
      <c r="V68" s="65"/>
      <c r="W68" s="63" t="str">
        <f t="shared" si="88"/>
        <v/>
      </c>
      <c r="X68" s="62"/>
      <c r="Y68" s="63" t="str">
        <f t="shared" si="89"/>
        <v/>
      </c>
      <c r="Z68" s="62"/>
      <c r="AA68" s="64"/>
      <c r="AB68" s="65"/>
      <c r="AC68" s="63" t="str">
        <f t="shared" si="90"/>
        <v/>
      </c>
      <c r="AD68" s="62"/>
      <c r="AE68" s="63" t="str">
        <f t="shared" si="91"/>
        <v/>
      </c>
      <c r="AF68" s="62"/>
      <c r="AG68" s="66"/>
      <c r="AH68" s="65">
        <v>2</v>
      </c>
      <c r="AI68" s="63">
        <f t="shared" si="92"/>
        <v>30</v>
      </c>
      <c r="AJ68" s="62">
        <v>1</v>
      </c>
      <c r="AK68" s="63">
        <f t="shared" ref="AK68:AK70" si="107">IF(AJ68*15=0,"",AJ68*15)</f>
        <v>15</v>
      </c>
      <c r="AL68" s="33">
        <v>5</v>
      </c>
      <c r="AM68" s="64" t="s">
        <v>29</v>
      </c>
      <c r="AN68" s="35"/>
      <c r="AO68" s="32"/>
      <c r="AP68" s="33"/>
      <c r="AQ68" s="32"/>
      <c r="AR68" s="33"/>
      <c r="AS68" s="36"/>
      <c r="AT68" s="35"/>
      <c r="AU68" s="32"/>
      <c r="AV68" s="33"/>
      <c r="AW68" s="32"/>
      <c r="AX68" s="33"/>
      <c r="AY68" s="36"/>
      <c r="AZ68" s="67">
        <f t="shared" si="98"/>
        <v>2</v>
      </c>
      <c r="BA68" s="63">
        <f t="shared" si="99"/>
        <v>30</v>
      </c>
      <c r="BB68" s="38">
        <f t="shared" si="100"/>
        <v>1</v>
      </c>
      <c r="BC68" s="32">
        <f t="shared" si="101"/>
        <v>15</v>
      </c>
      <c r="BD68" s="100">
        <f t="shared" si="102"/>
        <v>5</v>
      </c>
      <c r="BE68" s="39">
        <f t="shared" si="103"/>
        <v>3</v>
      </c>
      <c r="BF68" s="430" t="s">
        <v>167</v>
      </c>
      <c r="BG68" s="43" t="s">
        <v>175</v>
      </c>
    </row>
    <row r="69" spans="1:59" s="40" customFormat="1" ht="16.149999999999999" customHeight="1" x14ac:dyDescent="0.2">
      <c r="A69" s="41" t="s">
        <v>356</v>
      </c>
      <c r="B69" s="29" t="s">
        <v>29</v>
      </c>
      <c r="C69" s="30" t="s">
        <v>493</v>
      </c>
      <c r="D69" s="60"/>
      <c r="E69" s="63" t="str">
        <f t="shared" si="85"/>
        <v/>
      </c>
      <c r="F69" s="62"/>
      <c r="G69" s="63" t="str">
        <f t="shared" si="86"/>
        <v/>
      </c>
      <c r="H69" s="62"/>
      <c r="I69" s="64"/>
      <c r="J69" s="65"/>
      <c r="K69" s="63" t="str">
        <f t="shared" si="105"/>
        <v/>
      </c>
      <c r="L69" s="62"/>
      <c r="M69" s="63" t="str">
        <f t="shared" si="106"/>
        <v/>
      </c>
      <c r="N69" s="62"/>
      <c r="O69" s="64"/>
      <c r="P69" s="65"/>
      <c r="Q69" s="63" t="str">
        <f t="shared" si="104"/>
        <v/>
      </c>
      <c r="R69" s="62"/>
      <c r="S69" s="63" t="str">
        <f t="shared" si="87"/>
        <v/>
      </c>
      <c r="T69" s="62"/>
      <c r="U69" s="64"/>
      <c r="V69" s="65"/>
      <c r="W69" s="63" t="str">
        <f t="shared" si="88"/>
        <v/>
      </c>
      <c r="X69" s="62"/>
      <c r="Y69" s="63" t="str">
        <f t="shared" si="89"/>
        <v/>
      </c>
      <c r="Z69" s="62"/>
      <c r="AA69" s="64"/>
      <c r="AB69" s="65"/>
      <c r="AC69" s="63" t="str">
        <f>IF(AB69*15=0,"",AB69*15)</f>
        <v/>
      </c>
      <c r="AD69" s="62"/>
      <c r="AE69" s="63" t="str">
        <f>IF(AD69*15=0,"",AD69*15)</f>
        <v/>
      </c>
      <c r="AF69" s="62"/>
      <c r="AG69" s="64"/>
      <c r="AH69" s="65">
        <v>2</v>
      </c>
      <c r="AI69" s="63">
        <f t="shared" si="92"/>
        <v>30</v>
      </c>
      <c r="AJ69" s="62">
        <v>1</v>
      </c>
      <c r="AK69" s="63">
        <f t="shared" si="107"/>
        <v>15</v>
      </c>
      <c r="AL69" s="33">
        <v>5</v>
      </c>
      <c r="AM69" s="64" t="s">
        <v>29</v>
      </c>
      <c r="AN69" s="35"/>
      <c r="AO69" s="32"/>
      <c r="AP69" s="33"/>
      <c r="AQ69" s="32"/>
      <c r="AR69" s="33"/>
      <c r="AS69" s="36"/>
      <c r="AT69" s="35"/>
      <c r="AU69" s="32"/>
      <c r="AV69" s="33"/>
      <c r="AW69" s="32"/>
      <c r="AX69" s="33"/>
      <c r="AY69" s="36"/>
      <c r="AZ69" s="67">
        <f t="shared" si="98"/>
        <v>2</v>
      </c>
      <c r="BA69" s="63">
        <f t="shared" si="99"/>
        <v>30</v>
      </c>
      <c r="BB69" s="38">
        <f t="shared" si="100"/>
        <v>1</v>
      </c>
      <c r="BC69" s="32">
        <f t="shared" si="101"/>
        <v>15</v>
      </c>
      <c r="BD69" s="100">
        <f t="shared" si="102"/>
        <v>5</v>
      </c>
      <c r="BE69" s="39">
        <f t="shared" si="103"/>
        <v>3</v>
      </c>
      <c r="BF69" s="430" t="s">
        <v>167</v>
      </c>
      <c r="BG69" s="43" t="s">
        <v>167</v>
      </c>
    </row>
    <row r="70" spans="1:59" s="40" customFormat="1" ht="16.149999999999999" customHeight="1" x14ac:dyDescent="0.2">
      <c r="A70" s="41" t="s">
        <v>357</v>
      </c>
      <c r="B70" s="29" t="s">
        <v>29</v>
      </c>
      <c r="C70" s="30" t="s">
        <v>177</v>
      </c>
      <c r="D70" s="60"/>
      <c r="E70" s="63" t="str">
        <f t="shared" si="85"/>
        <v/>
      </c>
      <c r="F70" s="62"/>
      <c r="G70" s="63" t="str">
        <f t="shared" si="86"/>
        <v/>
      </c>
      <c r="H70" s="62"/>
      <c r="I70" s="64"/>
      <c r="J70" s="65"/>
      <c r="K70" s="63" t="str">
        <f t="shared" si="105"/>
        <v/>
      </c>
      <c r="L70" s="62"/>
      <c r="M70" s="63" t="str">
        <f t="shared" si="106"/>
        <v/>
      </c>
      <c r="N70" s="62"/>
      <c r="O70" s="64"/>
      <c r="P70" s="65"/>
      <c r="Q70" s="63" t="str">
        <f t="shared" si="104"/>
        <v/>
      </c>
      <c r="R70" s="62"/>
      <c r="S70" s="63" t="str">
        <f t="shared" si="87"/>
        <v/>
      </c>
      <c r="T70" s="62"/>
      <c r="U70" s="64"/>
      <c r="V70" s="65"/>
      <c r="W70" s="63" t="str">
        <f t="shared" si="88"/>
        <v/>
      </c>
      <c r="X70" s="62"/>
      <c r="Y70" s="63" t="str">
        <f t="shared" si="89"/>
        <v/>
      </c>
      <c r="Z70" s="62"/>
      <c r="AA70" s="64"/>
      <c r="AB70" s="65"/>
      <c r="AC70" s="63" t="str">
        <f>IF(AB70*15=0,"",AB70*15)</f>
        <v/>
      </c>
      <c r="AD70" s="62"/>
      <c r="AE70" s="63" t="str">
        <f>IF(AD70*15=0,"",AD70*15)</f>
        <v/>
      </c>
      <c r="AF70" s="62"/>
      <c r="AG70" s="64"/>
      <c r="AH70" s="65">
        <v>2</v>
      </c>
      <c r="AI70" s="63">
        <f t="shared" si="92"/>
        <v>30</v>
      </c>
      <c r="AJ70" s="62">
        <v>0</v>
      </c>
      <c r="AK70" s="63" t="str">
        <f t="shared" si="107"/>
        <v/>
      </c>
      <c r="AL70" s="33">
        <v>4</v>
      </c>
      <c r="AM70" s="64" t="s">
        <v>36</v>
      </c>
      <c r="AN70" s="35"/>
      <c r="AO70" s="32"/>
      <c r="AP70" s="33"/>
      <c r="AQ70" s="32"/>
      <c r="AR70" s="33"/>
      <c r="AS70" s="36"/>
      <c r="AT70" s="35"/>
      <c r="AU70" s="32"/>
      <c r="AV70" s="33"/>
      <c r="AW70" s="32"/>
      <c r="AX70" s="33"/>
      <c r="AY70" s="36"/>
      <c r="AZ70" s="67">
        <f t="shared" si="98"/>
        <v>2</v>
      </c>
      <c r="BA70" s="63">
        <f t="shared" si="99"/>
        <v>30</v>
      </c>
      <c r="BB70" s="38" t="str">
        <f t="shared" si="100"/>
        <v/>
      </c>
      <c r="BC70" s="32" t="str">
        <f t="shared" si="101"/>
        <v/>
      </c>
      <c r="BD70" s="100">
        <f t="shared" si="102"/>
        <v>4</v>
      </c>
      <c r="BE70" s="39">
        <f t="shared" si="103"/>
        <v>2</v>
      </c>
      <c r="BF70" s="430" t="s">
        <v>164</v>
      </c>
      <c r="BG70" s="43" t="s">
        <v>173</v>
      </c>
    </row>
    <row r="71" spans="1:59" s="40" customFormat="1" ht="16.149999999999999" customHeight="1" x14ac:dyDescent="0.2">
      <c r="A71" s="41" t="s">
        <v>358</v>
      </c>
      <c r="B71" s="29" t="s">
        <v>29</v>
      </c>
      <c r="C71" s="30" t="s">
        <v>452</v>
      </c>
      <c r="D71" s="60"/>
      <c r="E71" s="63" t="str">
        <f t="shared" si="85"/>
        <v/>
      </c>
      <c r="F71" s="62"/>
      <c r="G71" s="63" t="str">
        <f t="shared" si="86"/>
        <v/>
      </c>
      <c r="H71" s="62"/>
      <c r="I71" s="64"/>
      <c r="J71" s="65"/>
      <c r="K71" s="63" t="str">
        <f t="shared" si="105"/>
        <v/>
      </c>
      <c r="L71" s="62"/>
      <c r="M71" s="63" t="str">
        <f t="shared" si="106"/>
        <v/>
      </c>
      <c r="N71" s="62"/>
      <c r="O71" s="64"/>
      <c r="P71" s="65"/>
      <c r="Q71" s="63" t="str">
        <f>IF(P71*15=0,"",P71*15)</f>
        <v/>
      </c>
      <c r="R71" s="62"/>
      <c r="S71" s="63" t="str">
        <f>IF(R71*15=0,"",R71*15)</f>
        <v/>
      </c>
      <c r="T71" s="62"/>
      <c r="U71" s="64"/>
      <c r="V71" s="65"/>
      <c r="W71" s="63" t="str">
        <f t="shared" si="88"/>
        <v/>
      </c>
      <c r="X71" s="62"/>
      <c r="Y71" s="63" t="str">
        <f t="shared" si="89"/>
        <v/>
      </c>
      <c r="Z71" s="62"/>
      <c r="AA71" s="64"/>
      <c r="AB71" s="65"/>
      <c r="AC71" s="63" t="str">
        <f>IF(AB71*15=0,"",AB71*15)</f>
        <v/>
      </c>
      <c r="AD71" s="62"/>
      <c r="AE71" s="63" t="str">
        <f>IF(AD71*15=0,"",AD71*15)</f>
        <v/>
      </c>
      <c r="AF71" s="62"/>
      <c r="AG71" s="64"/>
      <c r="AH71" s="65"/>
      <c r="AI71" s="63" t="str">
        <f t="shared" si="92"/>
        <v/>
      </c>
      <c r="AJ71" s="62"/>
      <c r="AK71" s="63" t="str">
        <f>IF(AJ71*15=0,"",AJ71*15)</f>
        <v/>
      </c>
      <c r="AL71" s="62"/>
      <c r="AM71" s="64"/>
      <c r="AN71" s="65">
        <v>1</v>
      </c>
      <c r="AO71" s="63">
        <f>IF(AN71*15=0,"",AN71*15)</f>
        <v>15</v>
      </c>
      <c r="AP71" s="62">
        <v>2</v>
      </c>
      <c r="AQ71" s="63">
        <f>IF(AP71*15=0,"",AP71*15)</f>
        <v>30</v>
      </c>
      <c r="AR71" s="62">
        <v>4</v>
      </c>
      <c r="AS71" s="64" t="s">
        <v>29</v>
      </c>
      <c r="AT71" s="35"/>
      <c r="AU71" s="32"/>
      <c r="AV71" s="33"/>
      <c r="AW71" s="32"/>
      <c r="AX71" s="33"/>
      <c r="AY71" s="36"/>
      <c r="AZ71" s="67">
        <f>IF(D71+J71+P71+V71+AB71+AH71+AN71+AT71=0,"",D71+J71+P71+V71+AB71+AH71+AN71+AT71)</f>
        <v>1</v>
      </c>
      <c r="BA71" s="63">
        <f>IF((D71+J71+P71+V71+AB71+AH71+AN71+AT71)*15=0,"",(D71+J71+P71+V71+AB71+AH71+AN71+AT71)*15)</f>
        <v>15</v>
      </c>
      <c r="BB71" s="38">
        <f t="shared" si="100"/>
        <v>2</v>
      </c>
      <c r="BC71" s="32">
        <f t="shared" si="101"/>
        <v>30</v>
      </c>
      <c r="BD71" s="100">
        <f>IF(H71+N71+T71+Z71+AF71+AL71+AR71+AX71=0,"",H71+N71+T71+Z71+AF71+AL71+AR71+AX71)</f>
        <v>4</v>
      </c>
      <c r="BE71" s="39">
        <f t="shared" si="103"/>
        <v>3</v>
      </c>
      <c r="BF71" s="430" t="s">
        <v>164</v>
      </c>
      <c r="BG71" s="43" t="s">
        <v>173</v>
      </c>
    </row>
    <row r="72" spans="1:59" s="40" customFormat="1" ht="16.149999999999999" customHeight="1" x14ac:dyDescent="0.2">
      <c r="A72" s="41" t="s">
        <v>359</v>
      </c>
      <c r="B72" s="29" t="s">
        <v>29</v>
      </c>
      <c r="C72" s="30" t="s">
        <v>178</v>
      </c>
      <c r="D72" s="60"/>
      <c r="E72" s="63" t="str">
        <f t="shared" si="85"/>
        <v/>
      </c>
      <c r="F72" s="62"/>
      <c r="G72" s="63" t="str">
        <f t="shared" si="86"/>
        <v/>
      </c>
      <c r="H72" s="62"/>
      <c r="I72" s="64"/>
      <c r="J72" s="65"/>
      <c r="K72" s="63" t="str">
        <f t="shared" si="105"/>
        <v/>
      </c>
      <c r="L72" s="62"/>
      <c r="M72" s="63" t="str">
        <f t="shared" si="106"/>
        <v/>
      </c>
      <c r="N72" s="62"/>
      <c r="O72" s="64"/>
      <c r="P72" s="65"/>
      <c r="Q72" s="63" t="str">
        <f t="shared" si="104"/>
        <v/>
      </c>
      <c r="R72" s="62"/>
      <c r="S72" s="63" t="str">
        <f t="shared" si="87"/>
        <v/>
      </c>
      <c r="T72" s="62"/>
      <c r="U72" s="64"/>
      <c r="V72" s="65"/>
      <c r="W72" s="63" t="str">
        <f t="shared" si="88"/>
        <v/>
      </c>
      <c r="X72" s="62"/>
      <c r="Y72" s="63" t="str">
        <f t="shared" si="89"/>
        <v/>
      </c>
      <c r="Z72" s="62"/>
      <c r="AA72" s="64"/>
      <c r="AB72" s="65"/>
      <c r="AC72" s="63" t="str">
        <f>IF(AB72*15=0,"",AB72*15)</f>
        <v/>
      </c>
      <c r="AD72" s="62"/>
      <c r="AE72" s="63" t="str">
        <f>IF(AD72*15=0,"",AD72*15)</f>
        <v/>
      </c>
      <c r="AF72" s="62"/>
      <c r="AG72" s="64"/>
      <c r="AH72" s="65"/>
      <c r="AI72" s="63" t="str">
        <f t="shared" si="92"/>
        <v/>
      </c>
      <c r="AJ72" s="62"/>
      <c r="AK72" s="32" t="str">
        <f>IF(AJ72*15=0,"",AJ72*15)</f>
        <v/>
      </c>
      <c r="AL72" s="62"/>
      <c r="AM72" s="64"/>
      <c r="AN72" s="65">
        <v>2</v>
      </c>
      <c r="AO72" s="63">
        <f>IF(AN72*15=0,"",AN72*15)</f>
        <v>30</v>
      </c>
      <c r="AP72" s="62">
        <v>0</v>
      </c>
      <c r="AQ72" s="32" t="str">
        <f>IF(AP72*15=0,"",AP72*15)</f>
        <v/>
      </c>
      <c r="AR72" s="62">
        <v>3</v>
      </c>
      <c r="AS72" s="64" t="s">
        <v>36</v>
      </c>
      <c r="AT72" s="35"/>
      <c r="AU72" s="32"/>
      <c r="AV72" s="33"/>
      <c r="AW72" s="32"/>
      <c r="AX72" s="33"/>
      <c r="AY72" s="36"/>
      <c r="AZ72" s="67">
        <f t="shared" si="98"/>
        <v>2</v>
      </c>
      <c r="BA72" s="63">
        <f t="shared" si="99"/>
        <v>30</v>
      </c>
      <c r="BB72" s="38" t="str">
        <f t="shared" si="100"/>
        <v/>
      </c>
      <c r="BC72" s="32" t="str">
        <f t="shared" si="101"/>
        <v/>
      </c>
      <c r="BD72" s="100">
        <f t="shared" si="102"/>
        <v>3</v>
      </c>
      <c r="BE72" s="39">
        <f t="shared" si="103"/>
        <v>2</v>
      </c>
      <c r="BF72" s="430" t="s">
        <v>179</v>
      </c>
      <c r="BG72" s="43" t="s">
        <v>180</v>
      </c>
    </row>
    <row r="73" spans="1:59" s="40" customFormat="1" ht="16.149999999999999" customHeight="1" x14ac:dyDescent="0.2">
      <c r="A73" s="41"/>
      <c r="B73" s="29" t="s">
        <v>181</v>
      </c>
      <c r="C73" s="30" t="s">
        <v>481</v>
      </c>
      <c r="D73" s="60"/>
      <c r="E73" s="63" t="str">
        <f t="shared" si="85"/>
        <v/>
      </c>
      <c r="F73" s="62"/>
      <c r="G73" s="63" t="str">
        <f t="shared" si="86"/>
        <v/>
      </c>
      <c r="H73" s="62"/>
      <c r="I73" s="64"/>
      <c r="J73" s="65"/>
      <c r="K73" s="63" t="str">
        <f t="shared" si="105"/>
        <v/>
      </c>
      <c r="L73" s="62"/>
      <c r="M73" s="63" t="str">
        <f t="shared" si="106"/>
        <v/>
      </c>
      <c r="N73" s="62"/>
      <c r="O73" s="64"/>
      <c r="P73" s="65"/>
      <c r="Q73" s="63" t="str">
        <f t="shared" si="104"/>
        <v/>
      </c>
      <c r="R73" s="62"/>
      <c r="S73" s="63" t="str">
        <f t="shared" si="87"/>
        <v/>
      </c>
      <c r="T73" s="62"/>
      <c r="U73" s="64"/>
      <c r="V73" s="65"/>
      <c r="W73" s="63" t="str">
        <f t="shared" si="88"/>
        <v/>
      </c>
      <c r="X73" s="62"/>
      <c r="Y73" s="63" t="str">
        <f t="shared" si="89"/>
        <v/>
      </c>
      <c r="Z73" s="62"/>
      <c r="AA73" s="64"/>
      <c r="AB73" s="35">
        <v>2</v>
      </c>
      <c r="AC73" s="32">
        <f>IF(AB73*15=0,"",AB73*15)</f>
        <v>30</v>
      </c>
      <c r="AD73" s="33">
        <v>0</v>
      </c>
      <c r="AE73" s="32" t="str">
        <f>IF(AD73*15=0,"",AD73*15)</f>
        <v/>
      </c>
      <c r="AF73" s="33">
        <v>3</v>
      </c>
      <c r="AG73" s="36" t="s">
        <v>31</v>
      </c>
      <c r="AH73" s="35"/>
      <c r="AI73" s="32" t="str">
        <f t="shared" si="92"/>
        <v/>
      </c>
      <c r="AJ73" s="33"/>
      <c r="AK73" s="32" t="str">
        <f>IF(AJ73*15=0,"",AJ73*15)</f>
        <v/>
      </c>
      <c r="AL73" s="33"/>
      <c r="AM73" s="36"/>
      <c r="AN73" s="35"/>
      <c r="AO73" s="32" t="str">
        <f>IF(AN73*15=0,"",AN73*15)</f>
        <v/>
      </c>
      <c r="AP73" s="33"/>
      <c r="AQ73" s="32" t="str">
        <f>IF(AP73*15=0,"",AP73*15)</f>
        <v/>
      </c>
      <c r="AR73" s="33"/>
      <c r="AS73" s="36"/>
      <c r="AT73" s="35"/>
      <c r="AU73" s="32" t="str">
        <f>IF(AT73*15=0,"",AT73*15)</f>
        <v/>
      </c>
      <c r="AV73" s="33"/>
      <c r="AW73" s="32" t="str">
        <f>IF(AV73*15=0,"",AV73*15)</f>
        <v/>
      </c>
      <c r="AX73" s="33"/>
      <c r="AY73" s="36"/>
      <c r="AZ73" s="67">
        <f t="shared" si="98"/>
        <v>2</v>
      </c>
      <c r="BA73" s="63">
        <f t="shared" si="99"/>
        <v>30</v>
      </c>
      <c r="BB73" s="38" t="str">
        <f t="shared" si="100"/>
        <v/>
      </c>
      <c r="BC73" s="32" t="str">
        <f t="shared" si="101"/>
        <v/>
      </c>
      <c r="BD73" s="100">
        <f t="shared" si="102"/>
        <v>3</v>
      </c>
      <c r="BE73" s="49">
        <f t="shared" si="103"/>
        <v>2</v>
      </c>
      <c r="BF73" s="430"/>
      <c r="BG73" s="43"/>
    </row>
    <row r="74" spans="1:59" s="262" customFormat="1" ht="16.149999999999999" customHeight="1" thickBot="1" x14ac:dyDescent="0.25">
      <c r="A74" s="301"/>
      <c r="B74" s="302"/>
      <c r="C74" s="397" t="s">
        <v>182</v>
      </c>
      <c r="D74" s="103" t="str">
        <f>IF(SUM(D60:D73)=0,"",SUM(D60:D73))</f>
        <v/>
      </c>
      <c r="E74" s="103" t="str">
        <f>IF(SUM(D60:D73)*15=0,"",SUM(D60:D73)*15)</f>
        <v/>
      </c>
      <c r="F74" s="103" t="str">
        <f>IF(SUM(F60:F73)=0,"",SUM(F60:F73))</f>
        <v/>
      </c>
      <c r="G74" s="103" t="str">
        <f>IF(SUM(F60:F73)*15=0,"",SUM(F60:F73)*15)</f>
        <v/>
      </c>
      <c r="H74" s="103" t="str">
        <f>IF(SUM(H60:H73)=0,"",SUM(H60:H73))</f>
        <v/>
      </c>
      <c r="I74" s="104" t="str">
        <f>IF(SUM(D60:D73)+SUM(F60:F73)=0,"",SUM(D60:D73)+SUM(F60:F73))</f>
        <v/>
      </c>
      <c r="J74" s="103" t="str">
        <f>IF(SUM(J60:J73)=0,"",SUM(J60:J73))</f>
        <v/>
      </c>
      <c r="K74" s="103" t="str">
        <f>IF(SUM(J60:J73)*15=0,"",SUM(J60:J73)*15)</f>
        <v/>
      </c>
      <c r="L74" s="103" t="str">
        <f>IF(SUM(L60:L73)=0,"",SUM(L60:L73))</f>
        <v/>
      </c>
      <c r="M74" s="103" t="str">
        <f>IF(SUM(L60:L73)*15=0,"",SUM(L60:L73)*15)</f>
        <v/>
      </c>
      <c r="N74" s="103" t="str">
        <f>IF(SUM(N60:N73)=0,"",SUM(N60:N73))</f>
        <v/>
      </c>
      <c r="O74" s="104" t="str">
        <f>IF(SUM(J60:J73)+SUM(L60:L73)=0,"",SUM(J60:J73)+SUM(L60:L73))</f>
        <v/>
      </c>
      <c r="P74" s="103">
        <f>IF(SUM(P60:P73)=0,"",SUM(P60:P73))</f>
        <v>5</v>
      </c>
      <c r="Q74" s="103">
        <f>IF(SUM(P60:P73)*15=0,"",SUM(P60:P73)*15)</f>
        <v>75</v>
      </c>
      <c r="R74" s="103" t="str">
        <f>IF(SUM(R60:R73)=0,"",SUM(R60:R73))</f>
        <v/>
      </c>
      <c r="S74" s="103" t="str">
        <f>IF(SUM(R60:R73)*15=0,"",SUM(R60:R73)*15)</f>
        <v/>
      </c>
      <c r="T74" s="103">
        <f>IF(SUM(T60:T73)=0,"",SUM(T60:T73))</f>
        <v>6</v>
      </c>
      <c r="U74" s="104">
        <f>IF(SUM(P60:P73)+SUM(R60:R73)=0,"",SUM(P60:P73)+SUM(R60:R73))</f>
        <v>5</v>
      </c>
      <c r="V74" s="103">
        <f>IF(SUM(V60:V73)=0,"",SUM(V60:V73))</f>
        <v>5</v>
      </c>
      <c r="W74" s="103">
        <f>IF(SUM(V60:V73)*15=0,"",SUM(V60:V73)*15)</f>
        <v>75</v>
      </c>
      <c r="X74" s="103">
        <f>IF(SUM(X60:X73)=0,"",SUM(X60:X73))</f>
        <v>3</v>
      </c>
      <c r="Y74" s="103">
        <f>IF(SUM(X60:X73)*15=0,"",SUM(X60:X73)*15)</f>
        <v>45</v>
      </c>
      <c r="Z74" s="103">
        <f>IF(SUM(Z60:Z73)=0,"",SUM(Z60:Z73))</f>
        <v>9</v>
      </c>
      <c r="AA74" s="104">
        <f>IF(SUM(V60:V73)+SUM(X60:X73)=0,"",SUM(V60:V73)+SUM(X60:X73))</f>
        <v>8</v>
      </c>
      <c r="AB74" s="103">
        <f>IF(SUM(AB60:AB73)=0,"",SUM(AB60:AB73))</f>
        <v>11</v>
      </c>
      <c r="AC74" s="103">
        <f>IF(SUM(AB60:AB73)*15=0,"",SUM(AB60:AB73)*15)</f>
        <v>165</v>
      </c>
      <c r="AD74" s="103">
        <f>IF(SUM(AD60:AD73)=0,"",SUM(AD60:AD73))</f>
        <v>2</v>
      </c>
      <c r="AE74" s="103">
        <f>IF(SUM(AD60:AD73)*15=0,"",SUM(AD60:AD73)*15)</f>
        <v>30</v>
      </c>
      <c r="AF74" s="103">
        <f>IF(SUM(AF60:AF73)=0,"",SUM(AF60:AF73))</f>
        <v>18</v>
      </c>
      <c r="AG74" s="104">
        <f>IF(SUM(AB60:AB73)+SUM(AD60:AD73)=0,"",SUM(AB60:AB73)+SUM(AD60:AD73))</f>
        <v>13</v>
      </c>
      <c r="AH74" s="103">
        <f>IF(SUM(AH60:AH73)=0,"",SUM(AH60:AH73))</f>
        <v>6</v>
      </c>
      <c r="AI74" s="103">
        <f>IF(SUM(AH60:AH73)*15=0,"",SUM(AH60:AH73)*15)</f>
        <v>90</v>
      </c>
      <c r="AJ74" s="103">
        <f>IF(SUM(AJ60:AJ73)=0,"",SUM(AJ60:AJ73))</f>
        <v>2</v>
      </c>
      <c r="AK74" s="103">
        <f>IF(SUM(AJ60:AJ73)*15=0,"",SUM(AJ60:AJ73)*15)</f>
        <v>30</v>
      </c>
      <c r="AL74" s="103">
        <f>IF(SUM(AL60:AL73)=0,"",SUM(AL60:AL73))</f>
        <v>14</v>
      </c>
      <c r="AM74" s="104">
        <f>IF(SUM(AH60:AH73)+SUM(AJ60:AJ73)=0,"",SUM(AH60:AH73)+SUM(AJ60:AJ73))</f>
        <v>8</v>
      </c>
      <c r="AN74" s="103">
        <f>IF(SUM(AN60:AN73)=0,"",SUM(AN60:AN73))</f>
        <v>3</v>
      </c>
      <c r="AO74" s="103">
        <f>IF(SUM(AN60:AN73)*15=0,"",SUM(AN60:AN73)*15)</f>
        <v>45</v>
      </c>
      <c r="AP74" s="103">
        <f>IF(SUM(AP60:AP73)=0,"",SUM(AP60:AP73))</f>
        <v>2</v>
      </c>
      <c r="AQ74" s="103">
        <f>SUM(AQ60:AQ73)</f>
        <v>30</v>
      </c>
      <c r="AR74" s="103">
        <f>IF(SUM(AR60:AR73)=0,"",SUM(AR60:AR73))</f>
        <v>7</v>
      </c>
      <c r="AS74" s="104">
        <f>IF(SUM(AN60:AN73)+SUM(AP60:AP73)=0,"",SUM(AN60:AN73)+SUM(AP60:AP73))</f>
        <v>5</v>
      </c>
      <c r="AT74" s="103" t="str">
        <f>IF(SUM(AT60:AT73)=0,"",SUM(AT60:AT73))</f>
        <v/>
      </c>
      <c r="AU74" s="103" t="str">
        <f>IF(SUM(AT60:AT73)*15=0,"",SUM(AT60:AT73)*15)</f>
        <v/>
      </c>
      <c r="AV74" s="103" t="str">
        <f>IF(SUM(AV60:AV73)=0,"",SUM(AV60:AV73))</f>
        <v/>
      </c>
      <c r="AW74" s="103" t="str">
        <f>IF(SUM(AV60:AV73)*15=0,"",SUM(AV60:AV73)*15)</f>
        <v/>
      </c>
      <c r="AX74" s="103" t="str">
        <f>IF(SUM(AX60:AX73)=0,"",SUM(AX60:AX73))</f>
        <v/>
      </c>
      <c r="AY74" s="104" t="str">
        <f>IF(SUM(AT60:AT73)+SUM(AV60:AV73)=0,"",SUM(AT60:AT73)+SUM(AV60:AV73))</f>
        <v/>
      </c>
      <c r="AZ74" s="113">
        <f>IF(SUM(AZ60:AZ73)=0,"",SUM(AZ60:AZ73))</f>
        <v>30</v>
      </c>
      <c r="BA74" s="114">
        <f>IF(SUM(AZ60:AZ73)*15=0,"",SUM(AZ60:AZ73)*15)</f>
        <v>450</v>
      </c>
      <c r="BB74" s="114">
        <f>IF(SUM(BB60:BB73)=0,"",SUM(BB60:BB73))</f>
        <v>9</v>
      </c>
      <c r="BC74" s="114">
        <f>IF(SUM(BB60:BB73)*15=0,"",SUM(BB60:BB73)*15)</f>
        <v>135</v>
      </c>
      <c r="BD74" s="115">
        <f>IF(SUM(BD60:BD73)=0,"",SUM(BD60:BD73))</f>
        <v>54</v>
      </c>
      <c r="BE74" s="353">
        <f>IF(SUM(AZ60:AZ73)+SUM(BB60:BB73)=0,"",SUM(AZ60:AZ73)+SUM(BB60:BB73))</f>
        <v>39</v>
      </c>
      <c r="BF74" s="425"/>
      <c r="BG74" s="3"/>
    </row>
    <row r="75" spans="1:59" s="306" customFormat="1" ht="16.149999999999999" customHeight="1" x14ac:dyDescent="0.2">
      <c r="A75" s="303" t="s">
        <v>183</v>
      </c>
      <c r="B75" s="304"/>
      <c r="C75" s="305" t="s">
        <v>184</v>
      </c>
      <c r="D75" s="715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716"/>
      <c r="AE75" s="716"/>
      <c r="AF75" s="716"/>
      <c r="AG75" s="716"/>
      <c r="AH75" s="716"/>
      <c r="AI75" s="716"/>
      <c r="AJ75" s="716"/>
      <c r="AK75" s="716"/>
      <c r="AL75" s="669"/>
      <c r="AM75" s="669"/>
      <c r="AN75" s="669"/>
      <c r="AO75" s="669"/>
      <c r="AP75" s="669"/>
      <c r="AQ75" s="669"/>
      <c r="AR75" s="669"/>
      <c r="AS75" s="669"/>
      <c r="AT75" s="669"/>
      <c r="AU75" s="669"/>
      <c r="AV75" s="669"/>
      <c r="AW75" s="669"/>
      <c r="AX75" s="669"/>
      <c r="AY75" s="669"/>
      <c r="AZ75" s="669"/>
      <c r="BA75" s="669"/>
      <c r="BB75" s="464"/>
      <c r="BC75" s="464"/>
      <c r="BD75" s="464"/>
      <c r="BE75" s="105"/>
      <c r="BF75" s="436"/>
      <c r="BG75" s="106"/>
    </row>
    <row r="76" spans="1:59" s="40" customFormat="1" ht="16.149999999999999" customHeight="1" x14ac:dyDescent="0.2">
      <c r="A76" s="41" t="s">
        <v>360</v>
      </c>
      <c r="B76" s="107" t="s">
        <v>185</v>
      </c>
      <c r="C76" s="59" t="s">
        <v>186</v>
      </c>
      <c r="D76" s="31"/>
      <c r="E76" s="32" t="str">
        <f t="shared" ref="E76:E81" si="108">IF(D76*15=0,"",D76*15)</f>
        <v/>
      </c>
      <c r="F76" s="33"/>
      <c r="G76" s="32" t="str">
        <f t="shared" ref="G76:G81" si="109">IF(F76*15=0,"",F76*15)</f>
        <v/>
      </c>
      <c r="H76" s="33"/>
      <c r="I76" s="34"/>
      <c r="J76" s="35"/>
      <c r="K76" s="32" t="str">
        <f t="shared" ref="K76:K81" si="110">IF(J76*15=0,"",J76*15)</f>
        <v/>
      </c>
      <c r="L76" s="33"/>
      <c r="M76" s="32" t="str">
        <f t="shared" ref="M76:M81" si="111">IF(L76*15=0,"",L76*15)</f>
        <v/>
      </c>
      <c r="N76" s="33"/>
      <c r="O76" s="34"/>
      <c r="P76" s="35"/>
      <c r="Q76" s="32" t="str">
        <f t="shared" ref="Q76:Q81" si="112">IF(P76*15=0,"",P76*15)</f>
        <v/>
      </c>
      <c r="R76" s="33"/>
      <c r="S76" s="32" t="str">
        <f t="shared" ref="S76:S81" si="113">IF(R76*15=0,"",R76*15)</f>
        <v/>
      </c>
      <c r="T76" s="33"/>
      <c r="U76" s="34"/>
      <c r="V76" s="65">
        <v>3</v>
      </c>
      <c r="W76" s="32">
        <f t="shared" ref="W76:W81" si="114">IF(V76*15=0,"",V76*15)</f>
        <v>45</v>
      </c>
      <c r="X76" s="33">
        <v>1</v>
      </c>
      <c r="Y76" s="32">
        <f t="shared" ref="Y76:Y81" si="115">IF(X76*15=0,"",X76*15)</f>
        <v>15</v>
      </c>
      <c r="Z76" s="62">
        <v>7</v>
      </c>
      <c r="AA76" s="36" t="s">
        <v>159</v>
      </c>
      <c r="AB76" s="35"/>
      <c r="AC76" s="32" t="str">
        <f t="shared" ref="AC76:AC81" si="116">IF(AB76*15=0,"",AB76*15)</f>
        <v/>
      </c>
      <c r="AD76" s="33"/>
      <c r="AE76" s="32" t="str">
        <f t="shared" ref="AE76:AE81" si="117">IF(AD76*15=0,"",AD76*15)</f>
        <v/>
      </c>
      <c r="AF76" s="33"/>
      <c r="AG76" s="36"/>
      <c r="AH76" s="35"/>
      <c r="AI76" s="32" t="str">
        <f t="shared" ref="AI76:AI81" si="118">IF(AH76*15=0,"",AH76*15)</f>
        <v/>
      </c>
      <c r="AJ76" s="33"/>
      <c r="AK76" s="32" t="str">
        <f t="shared" ref="AK76:AK81" si="119">IF(AJ76*15=0,"",AJ76*15)</f>
        <v/>
      </c>
      <c r="AL76" s="33"/>
      <c r="AM76" s="36"/>
      <c r="AN76" s="35"/>
      <c r="AO76" s="32" t="str">
        <f t="shared" ref="AO76:AO81" si="120">IF(AN76*15=0,"",AN76*15)</f>
        <v/>
      </c>
      <c r="AP76" s="33"/>
      <c r="AQ76" s="32" t="str">
        <f t="shared" ref="AQ76:AQ81" si="121">IF(AP76*15=0,"",AP76*15)</f>
        <v/>
      </c>
      <c r="AR76" s="33"/>
      <c r="AS76" s="36"/>
      <c r="AT76" s="35"/>
      <c r="AU76" s="32" t="str">
        <f t="shared" ref="AU76:AU81" si="122">IF(AT76*15=0,"",AT76*15)</f>
        <v/>
      </c>
      <c r="AV76" s="33"/>
      <c r="AW76" s="32" t="str">
        <f t="shared" ref="AW76:AW81" si="123">IF(AV76*15=0,"",AV76*15)</f>
        <v/>
      </c>
      <c r="AX76" s="33"/>
      <c r="AY76" s="36"/>
      <c r="AZ76" s="37">
        <f t="shared" ref="AZ76:AZ81" si="124">IF(D76+J76+P76+V76+AB76+AH76+AN76+AT76=0,"",D76+J76+P76+V76+AB76+AH76+AN76+AT76)</f>
        <v>3</v>
      </c>
      <c r="BA76" s="32">
        <f t="shared" ref="BA76:BA81" si="125">IF((D76+J76+P76+V76+AB76+AH76+AN76+AT76)*15=0,"",(D76+J76+P76+V76+AB76+AH76+AN76+AT76)*15)</f>
        <v>45</v>
      </c>
      <c r="BB76" s="38">
        <f t="shared" ref="BB76:BB81" si="126">IF(F76+L76+R76+X76+AD76+AJ76+AP76+AV76=0,"",F76+L76+R76+X76+AD76+AJ76+AP76+AV76)</f>
        <v>1</v>
      </c>
      <c r="BC76" s="32">
        <f t="shared" ref="BC76:BC81" si="127">IF((F76+L76+R76+X76+AD76+AJ76+AP76+AV76)*15=0,"",(F76+L76+R76+X76+AD76+AJ76+AP76+AV76)*15)</f>
        <v>15</v>
      </c>
      <c r="BD76" s="38">
        <f t="shared" ref="BD76:BD81" si="128">IF(H76+N76+T76+Z76+AF76+AL76+AR76+AX76=0,"",H76+N76+T76+Z76+AF76+AL76+AR76+AX76)</f>
        <v>7</v>
      </c>
      <c r="BE76" s="39">
        <f t="shared" ref="BE76:BE81" si="129">IF((D76+J76+P76+V76+AB76+F76+L76+R76+X76+AD76+AH76+AN76+AT76+AF76+AP76+AV76)=0,"",(D76+J76+P76+V76+AB76+F76+L76+R76+X76+AD76+AH76+AN76+AT76+AJ76+AP76+AV76))</f>
        <v>4</v>
      </c>
      <c r="BF76" s="437" t="s">
        <v>179</v>
      </c>
      <c r="BG76" s="57" t="s">
        <v>187</v>
      </c>
    </row>
    <row r="77" spans="1:59" s="40" customFormat="1" ht="16.149999999999999" customHeight="1" x14ac:dyDescent="0.2">
      <c r="A77" s="41" t="s">
        <v>361</v>
      </c>
      <c r="B77" s="107" t="s">
        <v>185</v>
      </c>
      <c r="C77" s="30" t="s">
        <v>188</v>
      </c>
      <c r="D77" s="31"/>
      <c r="E77" s="32" t="str">
        <f t="shared" si="108"/>
        <v/>
      </c>
      <c r="F77" s="33"/>
      <c r="G77" s="32" t="str">
        <f t="shared" si="109"/>
        <v/>
      </c>
      <c r="H77" s="33"/>
      <c r="I77" s="34"/>
      <c r="J77" s="35"/>
      <c r="K77" s="32" t="str">
        <f t="shared" si="110"/>
        <v/>
      </c>
      <c r="L77" s="33"/>
      <c r="M77" s="32" t="str">
        <f t="shared" si="111"/>
        <v/>
      </c>
      <c r="N77" s="33"/>
      <c r="O77" s="34"/>
      <c r="P77" s="35"/>
      <c r="Q77" s="32" t="str">
        <f t="shared" si="112"/>
        <v/>
      </c>
      <c r="R77" s="33"/>
      <c r="S77" s="32" t="str">
        <f t="shared" si="113"/>
        <v/>
      </c>
      <c r="T77" s="33"/>
      <c r="U77" s="34"/>
      <c r="V77" s="35">
        <v>1</v>
      </c>
      <c r="W77" s="32">
        <f t="shared" si="114"/>
        <v>15</v>
      </c>
      <c r="X77" s="62">
        <v>0</v>
      </c>
      <c r="Y77" s="32" t="str">
        <f t="shared" si="115"/>
        <v/>
      </c>
      <c r="Z77" s="62">
        <v>3</v>
      </c>
      <c r="AA77" s="34" t="s">
        <v>31</v>
      </c>
      <c r="AB77" s="35"/>
      <c r="AC77" s="32" t="str">
        <f t="shared" si="116"/>
        <v/>
      </c>
      <c r="AD77" s="33"/>
      <c r="AE77" s="32" t="str">
        <f t="shared" si="117"/>
        <v/>
      </c>
      <c r="AF77" s="33"/>
      <c r="AG77" s="36"/>
      <c r="AH77" s="35"/>
      <c r="AI77" s="32" t="str">
        <f t="shared" si="118"/>
        <v/>
      </c>
      <c r="AJ77" s="33"/>
      <c r="AK77" s="32" t="str">
        <f t="shared" si="119"/>
        <v/>
      </c>
      <c r="AL77" s="33"/>
      <c r="AM77" s="36"/>
      <c r="AN77" s="35"/>
      <c r="AO77" s="32" t="str">
        <f t="shared" si="120"/>
        <v/>
      </c>
      <c r="AP77" s="33"/>
      <c r="AQ77" s="32" t="str">
        <f t="shared" si="121"/>
        <v/>
      </c>
      <c r="AR77" s="33"/>
      <c r="AS77" s="36"/>
      <c r="AT77" s="35"/>
      <c r="AU77" s="32" t="str">
        <f t="shared" si="122"/>
        <v/>
      </c>
      <c r="AV77" s="33"/>
      <c r="AW77" s="32" t="str">
        <f t="shared" si="123"/>
        <v/>
      </c>
      <c r="AX77" s="33"/>
      <c r="AY77" s="36"/>
      <c r="AZ77" s="37">
        <f t="shared" si="124"/>
        <v>1</v>
      </c>
      <c r="BA77" s="32">
        <f t="shared" si="125"/>
        <v>15</v>
      </c>
      <c r="BB77" s="38" t="str">
        <f t="shared" si="126"/>
        <v/>
      </c>
      <c r="BC77" s="32" t="str">
        <f t="shared" si="127"/>
        <v/>
      </c>
      <c r="BD77" s="38">
        <f t="shared" si="128"/>
        <v>3</v>
      </c>
      <c r="BE77" s="39">
        <f t="shared" si="129"/>
        <v>1</v>
      </c>
      <c r="BF77" s="430" t="s">
        <v>164</v>
      </c>
      <c r="BG77" s="57" t="s">
        <v>189</v>
      </c>
    </row>
    <row r="78" spans="1:59" s="40" customFormat="1" ht="16.149999999999999" customHeight="1" x14ac:dyDescent="0.2">
      <c r="A78" s="41" t="s">
        <v>362</v>
      </c>
      <c r="B78" s="107" t="s">
        <v>185</v>
      </c>
      <c r="C78" s="30" t="s">
        <v>190</v>
      </c>
      <c r="D78" s="31"/>
      <c r="E78" s="32" t="str">
        <f t="shared" si="108"/>
        <v/>
      </c>
      <c r="F78" s="33"/>
      <c r="G78" s="32" t="str">
        <f t="shared" si="109"/>
        <v/>
      </c>
      <c r="H78" s="33"/>
      <c r="I78" s="34"/>
      <c r="J78" s="35"/>
      <c r="K78" s="32" t="str">
        <f t="shared" si="110"/>
        <v/>
      </c>
      <c r="L78" s="33"/>
      <c r="M78" s="32" t="str">
        <f t="shared" si="111"/>
        <v/>
      </c>
      <c r="N78" s="33"/>
      <c r="O78" s="34"/>
      <c r="P78" s="35"/>
      <c r="Q78" s="32" t="str">
        <f t="shared" si="112"/>
        <v/>
      </c>
      <c r="R78" s="33"/>
      <c r="S78" s="32" t="str">
        <f t="shared" si="113"/>
        <v/>
      </c>
      <c r="T78" s="33"/>
      <c r="U78" s="34"/>
      <c r="V78" s="35"/>
      <c r="W78" s="32" t="str">
        <f t="shared" si="114"/>
        <v/>
      </c>
      <c r="X78" s="33"/>
      <c r="Y78" s="32" t="str">
        <f t="shared" si="115"/>
        <v/>
      </c>
      <c r="Z78" s="33"/>
      <c r="AA78" s="36"/>
      <c r="AB78" s="35">
        <v>2</v>
      </c>
      <c r="AC78" s="32">
        <f t="shared" si="116"/>
        <v>30</v>
      </c>
      <c r="AD78" s="62">
        <v>0</v>
      </c>
      <c r="AE78" s="32" t="str">
        <f t="shared" si="117"/>
        <v/>
      </c>
      <c r="AF78" s="33">
        <v>4</v>
      </c>
      <c r="AG78" s="36" t="s">
        <v>159</v>
      </c>
      <c r="AH78" s="35"/>
      <c r="AI78" s="32" t="str">
        <f t="shared" si="118"/>
        <v/>
      </c>
      <c r="AJ78" s="33"/>
      <c r="AK78" s="32" t="str">
        <f t="shared" si="119"/>
        <v/>
      </c>
      <c r="AL78" s="33"/>
      <c r="AM78" s="36"/>
      <c r="AN78" s="35"/>
      <c r="AO78" s="32" t="str">
        <f t="shared" si="120"/>
        <v/>
      </c>
      <c r="AP78" s="33"/>
      <c r="AQ78" s="32" t="str">
        <f t="shared" si="121"/>
        <v/>
      </c>
      <c r="AR78" s="33"/>
      <c r="AS78" s="36"/>
      <c r="AT78" s="35"/>
      <c r="AU78" s="32" t="str">
        <f t="shared" si="122"/>
        <v/>
      </c>
      <c r="AV78" s="33"/>
      <c r="AW78" s="32" t="str">
        <f t="shared" si="123"/>
        <v/>
      </c>
      <c r="AX78" s="33"/>
      <c r="AY78" s="36"/>
      <c r="AZ78" s="37">
        <f t="shared" si="124"/>
        <v>2</v>
      </c>
      <c r="BA78" s="32">
        <f t="shared" si="125"/>
        <v>30</v>
      </c>
      <c r="BB78" s="38" t="str">
        <f t="shared" si="126"/>
        <v/>
      </c>
      <c r="BC78" s="32" t="str">
        <f t="shared" si="127"/>
        <v/>
      </c>
      <c r="BD78" s="38">
        <f t="shared" si="128"/>
        <v>4</v>
      </c>
      <c r="BE78" s="39">
        <f t="shared" si="129"/>
        <v>2</v>
      </c>
      <c r="BF78" s="432" t="s">
        <v>153</v>
      </c>
      <c r="BG78" s="57" t="s">
        <v>191</v>
      </c>
    </row>
    <row r="79" spans="1:59" s="40" customFormat="1" ht="16.149999999999999" customHeight="1" x14ac:dyDescent="0.2">
      <c r="A79" s="41" t="s">
        <v>363</v>
      </c>
      <c r="B79" s="107" t="s">
        <v>185</v>
      </c>
      <c r="C79" s="30" t="s">
        <v>192</v>
      </c>
      <c r="D79" s="31"/>
      <c r="E79" s="32" t="str">
        <f t="shared" si="108"/>
        <v/>
      </c>
      <c r="F79" s="33"/>
      <c r="G79" s="32" t="str">
        <f t="shared" si="109"/>
        <v/>
      </c>
      <c r="H79" s="33"/>
      <c r="I79" s="34"/>
      <c r="J79" s="35"/>
      <c r="K79" s="32" t="str">
        <f t="shared" si="110"/>
        <v/>
      </c>
      <c r="L79" s="33"/>
      <c r="M79" s="32" t="str">
        <f t="shared" si="111"/>
        <v/>
      </c>
      <c r="N79" s="33"/>
      <c r="O79" s="34"/>
      <c r="P79" s="35"/>
      <c r="Q79" s="32" t="str">
        <f t="shared" si="112"/>
        <v/>
      </c>
      <c r="R79" s="33"/>
      <c r="S79" s="32" t="str">
        <f t="shared" si="113"/>
        <v/>
      </c>
      <c r="T79" s="33"/>
      <c r="U79" s="34"/>
      <c r="V79" s="35"/>
      <c r="W79" s="32" t="str">
        <f t="shared" si="114"/>
        <v/>
      </c>
      <c r="X79" s="33"/>
      <c r="Y79" s="32" t="str">
        <f t="shared" si="115"/>
        <v/>
      </c>
      <c r="Z79" s="33"/>
      <c r="AA79" s="34"/>
      <c r="AB79" s="35"/>
      <c r="AC79" s="32" t="str">
        <f t="shared" si="116"/>
        <v/>
      </c>
      <c r="AD79" s="33"/>
      <c r="AE79" s="32" t="str">
        <f t="shared" si="117"/>
        <v/>
      </c>
      <c r="AF79" s="33"/>
      <c r="AG79" s="36"/>
      <c r="AH79" s="65">
        <v>2</v>
      </c>
      <c r="AI79" s="32">
        <f>IF(AH79*15=0,"",AH79*15)</f>
        <v>30</v>
      </c>
      <c r="AJ79" s="62">
        <v>2</v>
      </c>
      <c r="AK79" s="32">
        <f>IF(AJ79*15=0,"",AJ79*15)</f>
        <v>30</v>
      </c>
      <c r="AL79" s="33">
        <v>7</v>
      </c>
      <c r="AM79" s="64" t="s">
        <v>29</v>
      </c>
      <c r="AN79" s="35"/>
      <c r="AO79" s="32" t="str">
        <f>IF(AN79*15=0,"",AN79*15)</f>
        <v/>
      </c>
      <c r="AP79" s="33"/>
      <c r="AQ79" s="32" t="str">
        <f>IF(AP79*15=0,"",AP79*15)</f>
        <v/>
      </c>
      <c r="AR79" s="33"/>
      <c r="AS79" s="36"/>
      <c r="AT79" s="65"/>
      <c r="AU79" s="32" t="str">
        <f t="shared" si="122"/>
        <v/>
      </c>
      <c r="AV79" s="33"/>
      <c r="AW79" s="32" t="str">
        <f t="shared" si="123"/>
        <v/>
      </c>
      <c r="AX79" s="33"/>
      <c r="AY79" s="36"/>
      <c r="AZ79" s="37">
        <f t="shared" si="124"/>
        <v>2</v>
      </c>
      <c r="BA79" s="32">
        <f t="shared" si="125"/>
        <v>30</v>
      </c>
      <c r="BB79" s="38">
        <f t="shared" si="126"/>
        <v>2</v>
      </c>
      <c r="BC79" s="32">
        <f t="shared" si="127"/>
        <v>30</v>
      </c>
      <c r="BD79" s="38">
        <f t="shared" si="128"/>
        <v>7</v>
      </c>
      <c r="BE79" s="39">
        <f t="shared" si="129"/>
        <v>4</v>
      </c>
      <c r="BF79" s="430" t="s">
        <v>153</v>
      </c>
      <c r="BG79" s="43" t="s">
        <v>193</v>
      </c>
    </row>
    <row r="80" spans="1:59" s="40" customFormat="1" ht="16.149999999999999" customHeight="1" x14ac:dyDescent="0.2">
      <c r="A80" s="41" t="s">
        <v>364</v>
      </c>
      <c r="B80" s="107" t="s">
        <v>185</v>
      </c>
      <c r="C80" s="59" t="s">
        <v>194</v>
      </c>
      <c r="D80" s="31"/>
      <c r="E80" s="32" t="str">
        <f t="shared" si="108"/>
        <v/>
      </c>
      <c r="F80" s="33"/>
      <c r="G80" s="32" t="str">
        <f t="shared" si="109"/>
        <v/>
      </c>
      <c r="H80" s="33"/>
      <c r="I80" s="34"/>
      <c r="J80" s="35"/>
      <c r="K80" s="32" t="str">
        <f t="shared" si="110"/>
        <v/>
      </c>
      <c r="L80" s="33"/>
      <c r="M80" s="32" t="str">
        <f t="shared" si="111"/>
        <v/>
      </c>
      <c r="N80" s="33"/>
      <c r="O80" s="34"/>
      <c r="P80" s="35"/>
      <c r="Q80" s="32" t="str">
        <f t="shared" si="112"/>
        <v/>
      </c>
      <c r="R80" s="33"/>
      <c r="S80" s="32" t="str">
        <f t="shared" si="113"/>
        <v/>
      </c>
      <c r="T80" s="33"/>
      <c r="U80" s="34"/>
      <c r="V80" s="35"/>
      <c r="W80" s="32" t="str">
        <f t="shared" si="114"/>
        <v/>
      </c>
      <c r="X80" s="33"/>
      <c r="Y80" s="32" t="str">
        <f t="shared" si="115"/>
        <v/>
      </c>
      <c r="Z80" s="33"/>
      <c r="AA80" s="34"/>
      <c r="AB80" s="35"/>
      <c r="AC80" s="32" t="str">
        <f t="shared" si="116"/>
        <v/>
      </c>
      <c r="AD80" s="33"/>
      <c r="AE80" s="32" t="str">
        <f t="shared" si="117"/>
        <v/>
      </c>
      <c r="AF80" s="33"/>
      <c r="AG80" s="36"/>
      <c r="AH80" s="45"/>
      <c r="AI80" s="46"/>
      <c r="AJ80" s="74"/>
      <c r="AK80" s="46"/>
      <c r="AL80" s="47"/>
      <c r="AM80" s="36"/>
      <c r="AN80" s="35"/>
      <c r="AO80" s="32" t="str">
        <f>IF(AN80*15=0,"",AN80*15)</f>
        <v/>
      </c>
      <c r="AP80" s="33"/>
      <c r="AQ80" s="32" t="str">
        <f>IF(AP80*15=0,"",AP80*15)</f>
        <v/>
      </c>
      <c r="AR80" s="33"/>
      <c r="AS80" s="36"/>
      <c r="AT80" s="72">
        <v>1</v>
      </c>
      <c r="AU80" s="32">
        <f t="shared" si="122"/>
        <v>15</v>
      </c>
      <c r="AV80" s="62">
        <v>0</v>
      </c>
      <c r="AW80" s="32" t="str">
        <f t="shared" si="123"/>
        <v/>
      </c>
      <c r="AX80" s="33">
        <v>4</v>
      </c>
      <c r="AY80" s="36" t="s">
        <v>159</v>
      </c>
      <c r="AZ80" s="37">
        <f>IF(D80+J80+P80+V80+AB80+AH80+AN80+AT80=0,"",D80+J80+P80+V80+AB80+AH80+AN80+AT80)</f>
        <v>1</v>
      </c>
      <c r="BA80" s="32">
        <f>IF((D80+J80+P80+V80+AB80+AH80+AN80+AT80)*15=0,"",(D80+J80+P80+V80+AB80+AH80+AN80+AT80)*15)</f>
        <v>15</v>
      </c>
      <c r="BB80" s="38" t="str">
        <f>IF(F80+L80+R80+X80+AD80+AJ80+AP80+AV80=0,"",F80+L80+R80+X80+AD80+AJ80+AP80+AV80)</f>
        <v/>
      </c>
      <c r="BC80" s="32" t="str">
        <f>IF((F80+L80+R80+X80+AD80+AJ80+AP80+AV80)*15=0,"",(F80+L80+R80+X80+AD80+AJ80+AP80+AV80)*15)</f>
        <v/>
      </c>
      <c r="BD80" s="38">
        <f>IF(H80+N80+T80+Z80+AF80+AL80+AR80+AX80=0,"",H80+N80+T80+Z80+AF80+AL80+AR80+AX80)</f>
        <v>4</v>
      </c>
      <c r="BE80" s="39">
        <f>IF((D80+J80+P80+V80+AB80+F80+L80+R80+X80+AD80+AH80+AN80+AT80+AF80+AP80+AV80)=0,"",(D80+J80+P80+V80+AB80+F80+L80+R80+X80+AD80+AH80+AN80+AT80+AJ80+AP80+AV80))</f>
        <v>1</v>
      </c>
      <c r="BF80" s="430" t="s">
        <v>164</v>
      </c>
      <c r="BG80" s="43" t="s">
        <v>165</v>
      </c>
    </row>
    <row r="81" spans="1:59" s="40" customFormat="1" ht="16.149999999999999" customHeight="1" x14ac:dyDescent="0.2">
      <c r="A81" s="41"/>
      <c r="B81" s="107" t="s">
        <v>181</v>
      </c>
      <c r="C81" s="59" t="s">
        <v>195</v>
      </c>
      <c r="D81" s="31"/>
      <c r="E81" s="32" t="str">
        <f t="shared" si="108"/>
        <v/>
      </c>
      <c r="F81" s="33"/>
      <c r="G81" s="32" t="str">
        <f t="shared" si="109"/>
        <v/>
      </c>
      <c r="H81" s="33"/>
      <c r="I81" s="44"/>
      <c r="J81" s="35"/>
      <c r="K81" s="32" t="str">
        <f t="shared" si="110"/>
        <v/>
      </c>
      <c r="L81" s="33"/>
      <c r="M81" s="32" t="str">
        <f t="shared" si="111"/>
        <v/>
      </c>
      <c r="N81" s="33"/>
      <c r="O81" s="44"/>
      <c r="P81" s="35"/>
      <c r="Q81" s="32" t="str">
        <f t="shared" si="112"/>
        <v/>
      </c>
      <c r="R81" s="33"/>
      <c r="S81" s="32" t="str">
        <f t="shared" si="113"/>
        <v/>
      </c>
      <c r="T81" s="33"/>
      <c r="U81" s="44"/>
      <c r="V81" s="35"/>
      <c r="W81" s="32" t="str">
        <f t="shared" si="114"/>
        <v/>
      </c>
      <c r="X81" s="33"/>
      <c r="Y81" s="32" t="str">
        <f t="shared" si="115"/>
        <v/>
      </c>
      <c r="Z81" s="33"/>
      <c r="AA81" s="44"/>
      <c r="AB81" s="35"/>
      <c r="AC81" s="32" t="str">
        <f t="shared" si="116"/>
        <v/>
      </c>
      <c r="AD81" s="33"/>
      <c r="AE81" s="32" t="str">
        <f t="shared" si="117"/>
        <v/>
      </c>
      <c r="AF81" s="33"/>
      <c r="AG81" s="48"/>
      <c r="AH81" s="45">
        <v>1</v>
      </c>
      <c r="AI81" s="32">
        <f t="shared" si="118"/>
        <v>15</v>
      </c>
      <c r="AJ81" s="62">
        <v>1</v>
      </c>
      <c r="AK81" s="32">
        <f t="shared" si="119"/>
        <v>15</v>
      </c>
      <c r="AL81" s="33">
        <v>3</v>
      </c>
      <c r="AM81" s="48" t="s">
        <v>31</v>
      </c>
      <c r="AN81" s="35"/>
      <c r="AO81" s="32" t="str">
        <f t="shared" si="120"/>
        <v/>
      </c>
      <c r="AP81" s="33"/>
      <c r="AQ81" s="32" t="str">
        <f t="shared" si="121"/>
        <v/>
      </c>
      <c r="AR81" s="33"/>
      <c r="AS81" s="48"/>
      <c r="AT81" s="35"/>
      <c r="AU81" s="32" t="str">
        <f t="shared" si="122"/>
        <v/>
      </c>
      <c r="AV81" s="33"/>
      <c r="AW81" s="32" t="str">
        <f t="shared" si="123"/>
        <v/>
      </c>
      <c r="AX81" s="33"/>
      <c r="AY81" s="48"/>
      <c r="AZ81" s="37">
        <f t="shared" si="124"/>
        <v>1</v>
      </c>
      <c r="BA81" s="32">
        <f t="shared" si="125"/>
        <v>15</v>
      </c>
      <c r="BB81" s="38">
        <f t="shared" si="126"/>
        <v>1</v>
      </c>
      <c r="BC81" s="32">
        <f t="shared" si="127"/>
        <v>15</v>
      </c>
      <c r="BD81" s="38">
        <f t="shared" si="128"/>
        <v>3</v>
      </c>
      <c r="BE81" s="49">
        <f t="shared" si="129"/>
        <v>2</v>
      </c>
      <c r="BF81" s="430"/>
      <c r="BG81" s="43"/>
    </row>
    <row r="82" spans="1:59" s="309" customFormat="1" ht="16.149999999999999" customHeight="1" thickBot="1" x14ac:dyDescent="0.25">
      <c r="A82" s="307"/>
      <c r="B82" s="308"/>
      <c r="C82" s="396" t="s">
        <v>196</v>
      </c>
      <c r="D82" s="109" t="str">
        <f>IF(SUM(D76:D81)=0,"",SUM(D76:D81))</f>
        <v/>
      </c>
      <c r="E82" s="110" t="str">
        <f>IF(SUM(D76:D81)*15=0,"",SUM(D76:D81)*15)</f>
        <v/>
      </c>
      <c r="F82" s="110" t="str">
        <f>IF(SUM(F76:F81)=0,"",SUM(F76:F81))</f>
        <v/>
      </c>
      <c r="G82" s="110" t="str">
        <f>IF(SUM(F76:F81)*15=0,"",SUM(F76:F81)*15)</f>
        <v/>
      </c>
      <c r="H82" s="110" t="str">
        <f>IF(SUM(H76:H81)=0,"",SUM(H76:H81))</f>
        <v/>
      </c>
      <c r="I82" s="111" t="str">
        <f>IF(SUM(D76:D81)+SUM(F76:F81)=0,"",SUM(D76:D81)+SUM(F76:F81))</f>
        <v/>
      </c>
      <c r="J82" s="109" t="str">
        <f>IF(SUM(J76:J81)=0,"",SUM(J76:J81))</f>
        <v/>
      </c>
      <c r="K82" s="110" t="str">
        <f>IF(SUM(J76:J81)*15=0,"",SUM(J76:J81)*15)</f>
        <v/>
      </c>
      <c r="L82" s="110" t="str">
        <f>IF(SUM(L76:L81)=0,"",SUM(L76:L81))</f>
        <v/>
      </c>
      <c r="M82" s="110" t="str">
        <f>IF(SUM(L76:L81)*15=0,"",SUM(L76:L81)*15)</f>
        <v/>
      </c>
      <c r="N82" s="110" t="str">
        <f>IF(SUM(N76:N81)=0,"",SUM(N76:N81))</f>
        <v/>
      </c>
      <c r="O82" s="111" t="str">
        <f>IF(SUM(J76:J81)+SUM(L76:L81)=0,"",SUM(J76:J81)+SUM(L76:L81))</f>
        <v/>
      </c>
      <c r="P82" s="109" t="str">
        <f>IF(SUM(P76:P81)=0,"",SUM(P76:P81))</f>
        <v/>
      </c>
      <c r="Q82" s="110" t="str">
        <f>IF(SUM(P76:P81)*15=0,"",SUM(P76:P81)*15)</f>
        <v/>
      </c>
      <c r="R82" s="110" t="str">
        <f>IF(SUM(R76:R81)=0,"",SUM(R76:R81))</f>
        <v/>
      </c>
      <c r="S82" s="110" t="str">
        <f>IF(SUM(R76:R81)*15=0,"",SUM(R76:R81)*15)</f>
        <v/>
      </c>
      <c r="T82" s="110" t="str">
        <f>IF(SUM(T76:T81)=0,"",SUM(T76:T81))</f>
        <v/>
      </c>
      <c r="U82" s="111" t="str">
        <f>IF(SUM(P76:P81)+SUM(R76:R81)=0,"",SUM(P76:P81)+SUM(R76:R81))</f>
        <v/>
      </c>
      <c r="V82" s="109">
        <f>IF(SUM(V76:V81)=0,"",SUM(V76:V81))</f>
        <v>4</v>
      </c>
      <c r="W82" s="110">
        <f>IF(SUM(V76:V81)*15=0,"",SUM(V76:V81)*15)</f>
        <v>60</v>
      </c>
      <c r="X82" s="110">
        <f>IF(SUM(X76:X81)=0,"",SUM(X76:X81))</f>
        <v>1</v>
      </c>
      <c r="Y82" s="110">
        <f>IF(SUM(X76:X81)*15=0,"",SUM(X76:X81)*15)</f>
        <v>15</v>
      </c>
      <c r="Z82" s="110">
        <f>IF(SUM(Z76:Z81)=0,"",SUM(Z76:Z81))</f>
        <v>10</v>
      </c>
      <c r="AA82" s="111">
        <f>IF(SUM(V76:V81)+SUM(X76:X81)=0,"",SUM(V76:V81)+SUM(X76:X81))</f>
        <v>5</v>
      </c>
      <c r="AB82" s="109">
        <f>IF(SUM(AB76:AB81)=0,"",SUM(AB76:AB81))</f>
        <v>2</v>
      </c>
      <c r="AC82" s="110">
        <f>IF(SUM(AB76:AB81)*15=0,"",SUM(AB76:AB81)*15)</f>
        <v>30</v>
      </c>
      <c r="AD82" s="110" t="str">
        <f>IF(SUM(AD76:AD81)=0,"",SUM(AD76:AD81))</f>
        <v/>
      </c>
      <c r="AE82" s="110" t="str">
        <f>IF(SUM(AD76:AD81)*15=0,"",SUM(AD76:AD81)*15)</f>
        <v/>
      </c>
      <c r="AF82" s="112">
        <f>IF(SUM(AF76:AF81)=0,"",SUM(AF76:AF81))</f>
        <v>4</v>
      </c>
      <c r="AG82" s="111">
        <f>IF(SUM(AB76:AB81)+SUM(AD76:AD81)=0,"",SUM(AB76:AB81)+SUM(AD76:AD81))</f>
        <v>2</v>
      </c>
      <c r="AH82" s="109">
        <f>IF(SUM(AH76:AH81)=0,"",SUM(AH76:AH81))</f>
        <v>3</v>
      </c>
      <c r="AI82" s="110">
        <f>IF(SUM(AH76:AH81)*15=0,"",SUM(AH76:AH81)*15)</f>
        <v>45</v>
      </c>
      <c r="AJ82" s="110">
        <f>IF(SUM(AJ76:AJ81)=0,"",SUM(AJ76:AJ81))</f>
        <v>3</v>
      </c>
      <c r="AK82" s="110">
        <f>IF(SUM(AJ76:AJ81)*15=0,"",SUM(AJ76:AJ81)*15)</f>
        <v>45</v>
      </c>
      <c r="AL82" s="112">
        <f>IF(SUM(AL76:AL81)=0,"",SUM(AL76:AL81))</f>
        <v>10</v>
      </c>
      <c r="AM82" s="111">
        <f>IF(SUM(AH76:AH81)+SUM(AJ76:AJ81)=0,"",SUM(AH76:AH81)+SUM(AJ76:AJ81))</f>
        <v>6</v>
      </c>
      <c r="AN82" s="109" t="str">
        <f>IF(SUM(AN76:AN81)=0,"",SUM(AN76:AN81))</f>
        <v/>
      </c>
      <c r="AO82" s="110" t="str">
        <f>IF(SUM(AN76:AN81)*15=0,"",SUM(AN76:AN81)*15)</f>
        <v/>
      </c>
      <c r="AP82" s="110" t="str">
        <f>IF(SUM(AP76:AP81)=0,"",SUM(AP76:AP81))</f>
        <v/>
      </c>
      <c r="AQ82" s="110">
        <f>SUM(AQ76:AQ81)</f>
        <v>0</v>
      </c>
      <c r="AR82" s="112" t="str">
        <f>IF(SUM(AR76:AR81)=0,"",SUM(AR76:AR81))</f>
        <v/>
      </c>
      <c r="AS82" s="111" t="str">
        <f>IF(SUM(AN76:AN81)+SUM(AP76:AP81)=0,"",SUM(AN76:AN81)+SUM(AP76:AP81))</f>
        <v/>
      </c>
      <c r="AT82" s="109">
        <f>IF(SUM(AT76:AT81)=0,"",SUM(AT76:AT81))</f>
        <v>1</v>
      </c>
      <c r="AU82" s="110">
        <f>IF(SUM(AT76:AT81)*15=0,"",SUM(AT76:AT81)*15)</f>
        <v>15</v>
      </c>
      <c r="AV82" s="110" t="str">
        <f>IF(SUM(AV76:AV81)=0,"",SUM(AV76:AV81))</f>
        <v/>
      </c>
      <c r="AW82" s="110" t="str">
        <f>IF(SUM(AV76:AV81)*15=0,"",SUM(AV76:AV81)*15)</f>
        <v/>
      </c>
      <c r="AX82" s="112">
        <f>IF(SUM(AX76:AX81)=0,"",SUM(AX76:AX81))</f>
        <v>4</v>
      </c>
      <c r="AY82" s="111">
        <f>IF(SUM(AT76:AT81)+SUM(AV76:AV81)=0,"",SUM(AT76:AT81)+SUM(AV76:AV81))</f>
        <v>1</v>
      </c>
      <c r="AZ82" s="113">
        <f>IF(SUM(AZ76:AZ81)=0,"",SUM(AZ76:AZ81))</f>
        <v>10</v>
      </c>
      <c r="BA82" s="114">
        <f>IF(SUM(AZ76:AZ81)*15=0,"",SUM(AZ76:AZ81)*15)</f>
        <v>150</v>
      </c>
      <c r="BB82" s="114">
        <f>IF(SUM(BB76:BB81)=0,"",SUM(BB76:BB81))</f>
        <v>4</v>
      </c>
      <c r="BC82" s="114">
        <f>IF(SUM(BB76:BB81)*15=0,"",SUM(BB76:BB81)*15)</f>
        <v>60</v>
      </c>
      <c r="BD82" s="115">
        <f>IF(SUM(BD76:BD81)=0,"",SUM(BD76:BD81))</f>
        <v>28</v>
      </c>
      <c r="BE82" s="116">
        <f>IF(SUM(AZ76:AZ81)+SUM(BB76:BB81)=0,"",SUM(AZ76:AZ81)+SUM(BB76:BB81))</f>
        <v>14</v>
      </c>
      <c r="BF82" s="428"/>
      <c r="BG82" s="24"/>
    </row>
    <row r="83" spans="1:59" s="312" customFormat="1" ht="16.149999999999999" customHeight="1" thickBot="1" x14ac:dyDescent="0.25">
      <c r="A83" s="310"/>
      <c r="B83" s="311"/>
      <c r="C83" s="398" t="s">
        <v>197</v>
      </c>
      <c r="D83" s="117" t="str">
        <f>IF(SUM(D60:D73)+SUM(D76:D81)=0,"",SUM(D60:D73)+SUM(D76:D81))</f>
        <v/>
      </c>
      <c r="E83" s="80" t="str">
        <f>IF(SUM(D60:D73)+SUM(D76:D81)*15=0,"",(SUM(D60:D73)+SUM(D76:D81))*15)</f>
        <v/>
      </c>
      <c r="F83" s="80" t="str">
        <f>IF(SUM(F60:F73)+SUM(F76:F81)=0,"",SUM(F60:F73)+SUM(F76:F81))</f>
        <v/>
      </c>
      <c r="G83" s="80" t="str">
        <f>IF(SUM(F60:F73)+SUM(F76:F81)*15=0,"",(SUM(F60:F73)+SUM(F76:F81))*15)</f>
        <v/>
      </c>
      <c r="H83" s="80" t="str">
        <f>IF(SUM(H60:H73)+SUM(H76:H81)=0,"",SUM(H60:H73)+SUM(H76:H81))</f>
        <v/>
      </c>
      <c r="I83" s="118" t="str">
        <f>IF(SUM(D60:D73)+SUM(D76:D81)+SUM(F60:F73)+SUM(F76:F81)=0,"",(SUM(D60:D73)+SUM(D76:D81)+SUM(F60:F73)+SUM(F76:F81)))</f>
        <v/>
      </c>
      <c r="J83" s="117" t="str">
        <f>IF(SUM(J60:J73)+SUM(J76:J81)=0,"",SUM(J60:J73)+SUM(J76:J81))</f>
        <v/>
      </c>
      <c r="K83" s="80" t="str">
        <f>IF(SUM(J60:J73)+SUM(J76:J81)*15=0,"",(SUM(J60:J73)+SUM(J76:J81))*15)</f>
        <v/>
      </c>
      <c r="L83" s="80" t="str">
        <f>IF(SUM(L60:L73)+SUM(L76:L81)=0,"",SUM(L60:L73)+SUM(L76:L81))</f>
        <v/>
      </c>
      <c r="M83" s="80" t="str">
        <f>IF(SUM(L60:L72)+SUM(L76:L81)*15=0,"",SUM(L60:L72)+SUM(L76:L81)*15)</f>
        <v/>
      </c>
      <c r="N83" s="80" t="str">
        <f>IF(SUM(N60:N73)+SUM(N76:N81)=0,"",SUM(N60:N73)+SUM(N76:N81))</f>
        <v/>
      </c>
      <c r="O83" s="118" t="str">
        <f>IF(SUM(J60:J73)+SUM(J76:J81)+SUM(L60:L73)+SUM(L76:L81)=0,"",(SUM(J60:J73)+SUM(J76:J81)+SUM(L60:L73)+SUM(L76:L81)))</f>
        <v/>
      </c>
      <c r="P83" s="117">
        <f>IF(SUM(P60:P73)+SUM(P76:P81)=0,"",SUM(P60:P73)+SUM(P76:P81))</f>
        <v>5</v>
      </c>
      <c r="Q83" s="80">
        <f>IF(SUM(P60:P73)+SUM(P76:P81)*15=0,"",(SUM(P60:P73)+SUM(P76:P81))*15)</f>
        <v>75</v>
      </c>
      <c r="R83" s="80" t="str">
        <f>IF(SUM(R60:R73)+SUM(R76:R81)=0,"",SUM(R60:R73)+SUM(R76:R81))</f>
        <v/>
      </c>
      <c r="S83" s="80" t="str">
        <f>IF(SUM(R60:R73)+SUM(R76:R81)*15=0,"",(SUM(R60:R73)+SUM(R76:R81))*15)</f>
        <v/>
      </c>
      <c r="T83" s="80">
        <f>IF(SUM(T60:T73)+SUM(T76:T81)=0,"",SUM(T60:T73)+SUM(T76:T81))</f>
        <v>6</v>
      </c>
      <c r="U83" s="118">
        <f>IF(SUM(P60:P73)+SUM(P76:P81)+SUM(R60:R73)+SUM(R76:R81)=0,"",(SUM(P60:P73)+SUM(P76:P81)+SUM(R60:R73)+SUM(R76:R81)))</f>
        <v>5</v>
      </c>
      <c r="V83" s="119">
        <f>IF(SUM(V60:V73)+SUM(V76:V81)=0,"",SUM(V60:V73)+SUM(V76:V81))</f>
        <v>9</v>
      </c>
      <c r="W83" s="120">
        <f>IF(SUM(V60:V73)+SUM(V76:V81)*15=0,"",(SUM(V60:V73)+SUM(V76:V81))*15)</f>
        <v>135</v>
      </c>
      <c r="X83" s="120">
        <f>IF(SUM(X60:X73)+SUM(X76:X81)=0,"",SUM(X60:X73)+SUM(X76:X81))</f>
        <v>4</v>
      </c>
      <c r="Y83" s="120">
        <f>IF(SUM(X60:X73)+SUM(X76:X81)*15=0,"",(SUM(X60:X73)+SUM(X76:X81))*15)</f>
        <v>60</v>
      </c>
      <c r="Z83" s="120">
        <f>IF(SUM(Z60:Z73)+SUM(Z76:Z81)=0,"",SUM(Z60:Z73)+SUM(Z76:Z81))</f>
        <v>19</v>
      </c>
      <c r="AA83" s="118">
        <f>IF(SUM(V60:V73)+SUM(V76:V81)+SUM(X60:X73)+SUM(X76:X81)=0,"",(SUM(V60:V73)+SUM(V76:V81)+SUM(X60:X73)+SUM(X76:X81)))</f>
        <v>13</v>
      </c>
      <c r="AB83" s="119">
        <f>IF(SUM(AB60:AB73)+SUM(AB76:AB81)=0,"",SUM(AB60:AB73)+SUM(AB76:AB81))</f>
        <v>13</v>
      </c>
      <c r="AC83" s="120">
        <f>IF(SUM(AB60:AB73)+SUM(AB76:AB81)*15=0,"",(SUM(AB60:AB73)+SUM(AB76:AB81))*15)</f>
        <v>195</v>
      </c>
      <c r="AD83" s="120">
        <f>IF(SUM(AD60:AD73)+SUM(AD76:AD81)=0,"",SUM(AD60:AD73)+SUM(AD76:AD81))</f>
        <v>2</v>
      </c>
      <c r="AE83" s="120">
        <f>IF(SUM(AD60:AD73)+SUM(AD76:AD81)*15=0,"",(SUM(AD60:AD73)+SUM(AD76:AD81))*15)</f>
        <v>30</v>
      </c>
      <c r="AF83" s="120">
        <f>IF(SUM(AF60:AF73)+SUM(AF76:AF81)=0,"",SUM(AF60:AF73)+SUM(AF76:AF81))</f>
        <v>22</v>
      </c>
      <c r="AG83" s="118">
        <f>IF(SUM(AB60:AB73)+SUM(AB76:AB81)+SUM(AD60:AD73)+SUM(AD76:AD81)=0,"",(SUM(AB60:AB73)+SUM(AB76:AB81)+SUM(AD60:AD73)+SUM(AD76:AD81)))</f>
        <v>15</v>
      </c>
      <c r="AH83" s="119">
        <f>IF(SUM(AH60:AH73)+SUM(AH76:AH81)=0,"",SUM(AH60:AH73)+SUM(AH76:AH81))</f>
        <v>9</v>
      </c>
      <c r="AI83" s="120">
        <f>IF(SUM(AH60:AH73)+SUM(AH76:AH81)*15=0,"",(SUM(AH60:AH73)+SUM(AH76:AH81))*15)</f>
        <v>135</v>
      </c>
      <c r="AJ83" s="120">
        <f>IF(SUM(AJ60:AJ73)+SUM(AJ76:AJ81)=0,"",SUM(AJ60:AJ73)+SUM(AJ76:AJ81))</f>
        <v>5</v>
      </c>
      <c r="AK83" s="120">
        <f>IF(SUM(AJ60:AJ73)+SUM(AJ76:AJ81)*15=0,"",(SUM(AJ60:AJ73)+SUM(AJ76:AJ81))*15)</f>
        <v>75</v>
      </c>
      <c r="AL83" s="120">
        <f>IF(SUM(AL60:AL73)+SUM(AL76:AL81)=0,"",SUM(AL60:AL73)+SUM(AL76:AL81))</f>
        <v>24</v>
      </c>
      <c r="AM83" s="118">
        <f>IF(SUM(AH60:AH73)+SUM(AH76:AH81)+SUM(AJ60:AJ73)+SUM(AJ76:AJ81)=0,"",(SUM(AH60:AH73)+SUM(AH76:AH81)+SUM(AJ60:AJ73)+SUM(AJ76:AJ81)))</f>
        <v>14</v>
      </c>
      <c r="AN83" s="119">
        <f>IF(SUM(AN60:AN73)+SUM(AN76:AN81)=0,"",SUM(AN60:AN73)+SUM(AN76:AN81))</f>
        <v>3</v>
      </c>
      <c r="AO83" s="120">
        <f>IF(SUM(AN60:AN73)+SUM(AN76:AN81)*15=0,"",(SUM(AN60:AN73)+SUM(AN76:AN81))*15)</f>
        <v>45</v>
      </c>
      <c r="AP83" s="120">
        <f>IF(SUM(AP60:AP73)+SUM(AP76:AP81)=0,"",SUM(AP60:AP73)+SUM(AP76:AP81))</f>
        <v>2</v>
      </c>
      <c r="AQ83" s="120">
        <f>AQ74+AQ82</f>
        <v>30</v>
      </c>
      <c r="AR83" s="120">
        <f>IF(SUM(AR60:AR73)+SUM(AR76:AR81)=0,"",SUM(AR60:AR73)+SUM(AR76:AR81))</f>
        <v>7</v>
      </c>
      <c r="AS83" s="118">
        <f>IF(SUM(AN60:AN73)+SUM(AN76:AN81)+SUM(AP60:AP73)+SUM(AP76:AP81)=0,"",(SUM(AN60:AN73)+SUM(AN76:AN81)+SUM(AP60:AP73)+SUM(AP76:AP81)))</f>
        <v>5</v>
      </c>
      <c r="AT83" s="119">
        <f>IF(SUM(AT60:AT73)+SUM(AT76:AT81)=0,"",SUM(AT60:AT73)+SUM(AT76:AT81))</f>
        <v>1</v>
      </c>
      <c r="AU83" s="120">
        <f>IF(SUM(AT60:AT73)+SUM(AT76:AT81)*15=0,"",(SUM(AT60:AT73)+SUM(AT76:AT81))*15)</f>
        <v>15</v>
      </c>
      <c r="AV83" s="120" t="str">
        <f>IF(SUM(AV60:AV73)+SUM(AV76:AV81)=0,"",SUM(AV60:AV73)+SUM(AV76:AV81))</f>
        <v/>
      </c>
      <c r="AW83" s="120" t="str">
        <f>IF(SUM(AV60:AV73)+SUM(AV76:AV81)*15=0,"",(SUM(AV60:AV73)+SUM(AV76:AV81))*15)</f>
        <v/>
      </c>
      <c r="AX83" s="120">
        <f>IF(SUM(AX60:AX73)+SUM(AX76:AX81)=0,"",SUM(AX60:AX73)+SUM(AX76:AX81))</f>
        <v>4</v>
      </c>
      <c r="AY83" s="121">
        <f>IF(SUM(AT60:AT73)+SUM(AT76:AT81)+SUM(AV60:AV73)+SUM(AV76:AV81)=0,"",(SUM(AT60:AT73)+SUM(AT76:AT81)+SUM(AV60:AV73)+SUM(AV76:AV81)))</f>
        <v>1</v>
      </c>
      <c r="AZ83" s="122">
        <f>IF(SUM(AZ60:AZ73)+SUM(AZ76:AZ81)=0,"",SUM(AZ60:AZ73)+SUM(AZ76:AZ81))</f>
        <v>40</v>
      </c>
      <c r="BA83" s="123">
        <f>IF(SUM(AZ60:AZ73)+SUM(AZ76:AZ81)*15=0,"",(SUM(AZ60:AZ73)+SUM(AZ76:AZ81))*15)</f>
        <v>600</v>
      </c>
      <c r="BB83" s="123">
        <f>IF(SUM(BB60:BB73)+SUM(BB76:BB81)=0,"",SUM(BB60:BB73)+SUM(BB76:BB81))</f>
        <v>13</v>
      </c>
      <c r="BC83" s="123">
        <f>IF(SUM(BB60:BB73)+SUM(BB76:BB81)*15=0,"",(SUM(BB60:BB73)+SUM(BB76:BB81))*15)</f>
        <v>195</v>
      </c>
      <c r="BD83" s="123">
        <f>IF(SUM(BD60:BD73)+SUM(BD76:BD81)=0,"",SUM(BD60:BD73)+SUM(BD76:BD81))</f>
        <v>82</v>
      </c>
      <c r="BE83" s="124">
        <f>IF(SUM(AZ60:AZ73)+SUM(AZ76:AZ81)+SUM(BB60:BB73)+SUM(BB76:BB81)=0,"",(SUM(AZ60:AZ73)+SUM(AZ76:AZ81)+SUM(BB60:BB73)+SUM(BB76:BB81)))</f>
        <v>53</v>
      </c>
      <c r="BF83" s="438"/>
      <c r="BG83" s="125"/>
    </row>
    <row r="84" spans="1:59" s="132" customFormat="1" ht="16.149999999999999" hidden="1" customHeight="1" x14ac:dyDescent="0.2">
      <c r="A84" s="717" t="s">
        <v>146</v>
      </c>
      <c r="B84" s="718"/>
      <c r="C84" s="719"/>
      <c r="D84" s="126">
        <f>SUM(D83)</f>
        <v>0</v>
      </c>
      <c r="E84" s="127">
        <f t="shared" ref="E84:BE84" si="130">SUM(E83)</f>
        <v>0</v>
      </c>
      <c r="F84" s="127">
        <f t="shared" si="130"/>
        <v>0</v>
      </c>
      <c r="G84" s="127">
        <f t="shared" si="130"/>
        <v>0</v>
      </c>
      <c r="H84" s="127">
        <f t="shared" si="130"/>
        <v>0</v>
      </c>
      <c r="I84" s="128">
        <f t="shared" si="130"/>
        <v>0</v>
      </c>
      <c r="J84" s="126">
        <f t="shared" si="130"/>
        <v>0</v>
      </c>
      <c r="K84" s="127">
        <f t="shared" si="130"/>
        <v>0</v>
      </c>
      <c r="L84" s="127">
        <f t="shared" si="130"/>
        <v>0</v>
      </c>
      <c r="M84" s="127">
        <f t="shared" si="130"/>
        <v>0</v>
      </c>
      <c r="N84" s="127">
        <f t="shared" si="130"/>
        <v>0</v>
      </c>
      <c r="O84" s="128">
        <f t="shared" si="130"/>
        <v>0</v>
      </c>
      <c r="P84" s="126">
        <f t="shared" si="130"/>
        <v>5</v>
      </c>
      <c r="Q84" s="127">
        <f t="shared" si="130"/>
        <v>75</v>
      </c>
      <c r="R84" s="127">
        <f t="shared" si="130"/>
        <v>0</v>
      </c>
      <c r="S84" s="127">
        <f t="shared" si="130"/>
        <v>0</v>
      </c>
      <c r="T84" s="127">
        <f t="shared" si="130"/>
        <v>6</v>
      </c>
      <c r="U84" s="128">
        <f t="shared" si="130"/>
        <v>5</v>
      </c>
      <c r="V84" s="126">
        <f t="shared" si="130"/>
        <v>9</v>
      </c>
      <c r="W84" s="127">
        <f t="shared" si="130"/>
        <v>135</v>
      </c>
      <c r="X84" s="127">
        <f t="shared" si="130"/>
        <v>4</v>
      </c>
      <c r="Y84" s="127">
        <f t="shared" si="130"/>
        <v>60</v>
      </c>
      <c r="Z84" s="127">
        <f t="shared" si="130"/>
        <v>19</v>
      </c>
      <c r="AA84" s="128">
        <f t="shared" si="130"/>
        <v>13</v>
      </c>
      <c r="AB84" s="129">
        <f t="shared" si="130"/>
        <v>13</v>
      </c>
      <c r="AC84" s="129">
        <f t="shared" si="130"/>
        <v>195</v>
      </c>
      <c r="AD84" s="129">
        <f t="shared" si="130"/>
        <v>2</v>
      </c>
      <c r="AE84" s="129">
        <f t="shared" si="130"/>
        <v>30</v>
      </c>
      <c r="AF84" s="129">
        <f t="shared" si="130"/>
        <v>22</v>
      </c>
      <c r="AG84" s="129">
        <f t="shared" si="130"/>
        <v>15</v>
      </c>
      <c r="AH84" s="129">
        <f t="shared" si="130"/>
        <v>9</v>
      </c>
      <c r="AI84" s="129">
        <f t="shared" si="130"/>
        <v>135</v>
      </c>
      <c r="AJ84" s="129">
        <f t="shared" si="130"/>
        <v>5</v>
      </c>
      <c r="AK84" s="129">
        <f t="shared" si="130"/>
        <v>75</v>
      </c>
      <c r="AL84" s="129">
        <f t="shared" si="130"/>
        <v>24</v>
      </c>
      <c r="AM84" s="129">
        <f t="shared" si="130"/>
        <v>14</v>
      </c>
      <c r="AN84" s="129">
        <f t="shared" si="130"/>
        <v>3</v>
      </c>
      <c r="AO84" s="129">
        <f t="shared" si="130"/>
        <v>45</v>
      </c>
      <c r="AP84" s="129">
        <f t="shared" si="130"/>
        <v>2</v>
      </c>
      <c r="AQ84" s="129">
        <f t="shared" si="130"/>
        <v>30</v>
      </c>
      <c r="AR84" s="129">
        <f t="shared" si="130"/>
        <v>7</v>
      </c>
      <c r="AS84" s="129">
        <f t="shared" si="130"/>
        <v>5</v>
      </c>
      <c r="AT84" s="129">
        <f t="shared" si="130"/>
        <v>1</v>
      </c>
      <c r="AU84" s="129">
        <f t="shared" si="130"/>
        <v>15</v>
      </c>
      <c r="AV84" s="129">
        <f t="shared" si="130"/>
        <v>0</v>
      </c>
      <c r="AW84" s="129">
        <f t="shared" si="130"/>
        <v>0</v>
      </c>
      <c r="AX84" s="129">
        <f t="shared" si="130"/>
        <v>4</v>
      </c>
      <c r="AY84" s="130">
        <f t="shared" si="130"/>
        <v>1</v>
      </c>
      <c r="AZ84" s="129">
        <f t="shared" si="130"/>
        <v>40</v>
      </c>
      <c r="BA84" s="129">
        <f t="shared" si="130"/>
        <v>600</v>
      </c>
      <c r="BB84" s="129">
        <f t="shared" si="130"/>
        <v>13</v>
      </c>
      <c r="BC84" s="129">
        <f t="shared" si="130"/>
        <v>195</v>
      </c>
      <c r="BD84" s="129">
        <f t="shared" si="130"/>
        <v>82</v>
      </c>
      <c r="BE84" s="130">
        <f t="shared" si="130"/>
        <v>53</v>
      </c>
      <c r="BF84" s="439"/>
      <c r="BG84" s="131"/>
    </row>
    <row r="85" spans="1:59" s="316" customFormat="1" ht="16.149999999999999" customHeight="1" x14ac:dyDescent="0.2">
      <c r="A85" s="313" t="s">
        <v>12</v>
      </c>
      <c r="B85" s="314"/>
      <c r="C85" s="315" t="s">
        <v>198</v>
      </c>
      <c r="D85" s="133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5"/>
      <c r="AZ85" s="134"/>
      <c r="BA85" s="134"/>
      <c r="BB85" s="134"/>
      <c r="BC85" s="134"/>
      <c r="BD85" s="134"/>
      <c r="BE85" s="135"/>
      <c r="BF85" s="440"/>
      <c r="BG85" s="136"/>
    </row>
    <row r="86" spans="1:59" s="40" customFormat="1" ht="15.75" customHeight="1" x14ac:dyDescent="0.2">
      <c r="A86" s="41" t="s">
        <v>389</v>
      </c>
      <c r="B86" s="107" t="s">
        <v>185</v>
      </c>
      <c r="C86" s="460" t="s">
        <v>306</v>
      </c>
      <c r="D86" s="139"/>
      <c r="E86" s="140" t="str">
        <f t="shared" ref="E86:E97" si="131">IF(D86*15=0,"",D86*15)</f>
        <v/>
      </c>
      <c r="F86" s="141"/>
      <c r="G86" s="140" t="str">
        <f t="shared" ref="G86:G97" si="132">IF(F86*15=0,"",F86*15)</f>
        <v/>
      </c>
      <c r="H86" s="141"/>
      <c r="I86" s="142"/>
      <c r="J86" s="143"/>
      <c r="K86" s="140" t="str">
        <f t="shared" ref="K86:K97" si="133">IF(J86*15=0,"",J86*15)</f>
        <v/>
      </c>
      <c r="L86" s="141"/>
      <c r="M86" s="140" t="str">
        <f t="shared" ref="M86:M97" si="134">IF(L86*15=0,"",L86*15)</f>
        <v/>
      </c>
      <c r="N86" s="141"/>
      <c r="O86" s="142"/>
      <c r="P86" s="143"/>
      <c r="Q86" s="140" t="str">
        <f t="shared" ref="Q86:Q97" si="135">IF(P86*15=0,"",P86*15)</f>
        <v/>
      </c>
      <c r="R86" s="141"/>
      <c r="S86" s="140" t="str">
        <f t="shared" ref="S86:S97" si="136">IF(R86*15=0,"",R86*15)</f>
        <v/>
      </c>
      <c r="T86" s="141"/>
      <c r="U86" s="142"/>
      <c r="V86" s="143"/>
      <c r="W86" s="140" t="str">
        <f t="shared" ref="W86:W97" si="137">IF(V86*15=0,"",V86*15)</f>
        <v/>
      </c>
      <c r="X86" s="141">
        <v>2</v>
      </c>
      <c r="Y86" s="140">
        <f t="shared" ref="Y86:Y97" si="138">IF(X86*15=0,"",X86*15)</f>
        <v>30</v>
      </c>
      <c r="Z86" s="141">
        <v>3</v>
      </c>
      <c r="AA86" s="142" t="s">
        <v>43</v>
      </c>
      <c r="AB86" s="143"/>
      <c r="AC86" s="140" t="str">
        <f t="shared" ref="AC86:AC97" si="139">IF(AB86*15=0,"",AB86*15)</f>
        <v/>
      </c>
      <c r="AD86" s="141"/>
      <c r="AE86" s="140" t="str">
        <f t="shared" ref="AE86:AE97" si="140">IF(AD86*15=0,"",AD86*15)</f>
        <v/>
      </c>
      <c r="AF86" s="141"/>
      <c r="AG86" s="144"/>
      <c r="AH86" s="143"/>
      <c r="AI86" s="140" t="str">
        <f t="shared" ref="AI86:AI97" si="141">IF(AH86*15=0,"",AH86*15)</f>
        <v/>
      </c>
      <c r="AJ86" s="141"/>
      <c r="AK86" s="140" t="str">
        <f t="shared" ref="AK86:AK97" si="142">IF(AJ86*15=0,"",AJ86*15)</f>
        <v/>
      </c>
      <c r="AL86" s="141"/>
      <c r="AM86" s="144"/>
      <c r="AN86" s="143"/>
      <c r="AO86" s="140" t="str">
        <f t="shared" ref="AO86:AO97" si="143">IF(AN86*15=0,"",AN86*15)</f>
        <v/>
      </c>
      <c r="AP86" s="141"/>
      <c r="AQ86" s="140" t="str">
        <f t="shared" ref="AQ86:AQ97" si="144">IF(AP86*15=0,"",AP86*15)</f>
        <v/>
      </c>
      <c r="AR86" s="141"/>
      <c r="AS86" s="144"/>
      <c r="AT86" s="143"/>
      <c r="AU86" s="140" t="str">
        <f t="shared" ref="AU86:AU97" si="145">IF(AT86*15=0,"",AT86*15)</f>
        <v/>
      </c>
      <c r="AV86" s="141"/>
      <c r="AW86" s="140" t="str">
        <f t="shared" ref="AW86:AW97" si="146">IF(AV86*15=0,"",AV86*15)</f>
        <v/>
      </c>
      <c r="AX86" s="141"/>
      <c r="AY86" s="145"/>
      <c r="AZ86" s="146" t="str">
        <f t="shared" ref="AZ86:AZ97" si="147">IF(D86+J86+P86+V86+AB86+AH86+AN86+AT86=0,"",D86+J86+P86+V86+AB86+AH86+AN86+AT86)</f>
        <v/>
      </c>
      <c r="BA86" s="140" t="str">
        <f t="shared" ref="BA86:BA97" si="148">IF((D86+J86+P86+V86+AB86+AH86+AN86+AT86)*15=0,"",(D86+J86+P86+V86+AB86+AH86+AN86+AT86)*15)</f>
        <v/>
      </c>
      <c r="BB86" s="146">
        <f t="shared" ref="BB86:BB97" si="149">IF(F86+L86+R86+X86+AD86+AJ86+AP86+AV86=0,"",F86+L86+R86+X86+AD86+AJ86+AP86+AV86)</f>
        <v>2</v>
      </c>
      <c r="BC86" s="140">
        <f t="shared" ref="BC86:BC97" si="150">IF((F86+L86+R86+X86+AD86+AJ86+AP86+AV86)*15=0,"",(F86+L86+R86+X86+AD86+AJ86+AP86+AV86)*15)</f>
        <v>30</v>
      </c>
      <c r="BD86" s="146">
        <f t="shared" ref="BD86:BD97" si="151">IF(H86+N86+T86+Z86+AF86+AL86+AR86+AX86=0,"",H86+N86+T86+Z86+AF86+AL86+AR86+AX86)</f>
        <v>3</v>
      </c>
      <c r="BE86" s="147">
        <f t="shared" ref="BE86:BE97" si="152">IF((D86+J86+P86+V86+AB86+F86+L86+R86+X86+AD86+AH86+AN86+AT86+AF86+AP86+AV86)=0,"",(D86+J86+P86+V86+AB86+F86+L86+R86+X86+AD86+AH86+AN86+AT86+AJ86+AP86+AV86))</f>
        <v>2</v>
      </c>
      <c r="BF86" s="459" t="s">
        <v>295</v>
      </c>
      <c r="BG86" s="459"/>
    </row>
    <row r="87" spans="1:59" s="40" customFormat="1" ht="15.75" customHeight="1" x14ac:dyDescent="0.2">
      <c r="A87" s="41" t="s">
        <v>390</v>
      </c>
      <c r="B87" s="107" t="s">
        <v>185</v>
      </c>
      <c r="C87" s="460" t="s">
        <v>307</v>
      </c>
      <c r="D87" s="139"/>
      <c r="E87" s="140" t="str">
        <f t="shared" si="131"/>
        <v/>
      </c>
      <c r="F87" s="141"/>
      <c r="G87" s="140" t="str">
        <f t="shared" si="132"/>
        <v/>
      </c>
      <c r="H87" s="141"/>
      <c r="I87" s="142"/>
      <c r="J87" s="143"/>
      <c r="K87" s="140" t="str">
        <f t="shared" si="133"/>
        <v/>
      </c>
      <c r="L87" s="141"/>
      <c r="M87" s="140" t="str">
        <f t="shared" si="134"/>
        <v/>
      </c>
      <c r="N87" s="141"/>
      <c r="O87" s="142"/>
      <c r="P87" s="143"/>
      <c r="Q87" s="140" t="str">
        <f t="shared" si="135"/>
        <v/>
      </c>
      <c r="R87" s="141"/>
      <c r="S87" s="140" t="str">
        <f t="shared" si="136"/>
        <v/>
      </c>
      <c r="T87" s="141"/>
      <c r="U87" s="142"/>
      <c r="V87" s="143"/>
      <c r="W87" s="140" t="str">
        <f t="shared" si="137"/>
        <v/>
      </c>
      <c r="X87" s="141"/>
      <c r="Y87" s="140" t="str">
        <f t="shared" si="138"/>
        <v/>
      </c>
      <c r="Z87" s="141"/>
      <c r="AA87" s="142"/>
      <c r="AB87" s="143">
        <v>2</v>
      </c>
      <c r="AC87" s="140">
        <f t="shared" si="139"/>
        <v>30</v>
      </c>
      <c r="AD87" s="141">
        <v>1</v>
      </c>
      <c r="AE87" s="140">
        <f t="shared" si="140"/>
        <v>15</v>
      </c>
      <c r="AF87" s="141">
        <v>3</v>
      </c>
      <c r="AG87" s="144" t="s">
        <v>29</v>
      </c>
      <c r="AH87" s="143"/>
      <c r="AI87" s="140" t="str">
        <f t="shared" si="141"/>
        <v/>
      </c>
      <c r="AJ87" s="141"/>
      <c r="AK87" s="140" t="str">
        <f t="shared" si="142"/>
        <v/>
      </c>
      <c r="AL87" s="141"/>
      <c r="AM87" s="144"/>
      <c r="AN87" s="143"/>
      <c r="AO87" s="140" t="str">
        <f t="shared" si="143"/>
        <v/>
      </c>
      <c r="AP87" s="141"/>
      <c r="AQ87" s="140" t="str">
        <f t="shared" si="144"/>
        <v/>
      </c>
      <c r="AR87" s="141"/>
      <c r="AS87" s="144"/>
      <c r="AT87" s="143"/>
      <c r="AU87" s="140" t="str">
        <f t="shared" si="145"/>
        <v/>
      </c>
      <c r="AV87" s="141"/>
      <c r="AW87" s="140" t="str">
        <f t="shared" si="146"/>
        <v/>
      </c>
      <c r="AX87" s="141"/>
      <c r="AY87" s="145"/>
      <c r="AZ87" s="146">
        <f t="shared" si="147"/>
        <v>2</v>
      </c>
      <c r="BA87" s="140">
        <f t="shared" si="148"/>
        <v>30</v>
      </c>
      <c r="BB87" s="146">
        <f t="shared" si="149"/>
        <v>1</v>
      </c>
      <c r="BC87" s="140">
        <f t="shared" si="150"/>
        <v>15</v>
      </c>
      <c r="BD87" s="146">
        <f t="shared" si="151"/>
        <v>3</v>
      </c>
      <c r="BE87" s="147">
        <f t="shared" si="152"/>
        <v>3</v>
      </c>
      <c r="BF87" s="459" t="s">
        <v>308</v>
      </c>
      <c r="BG87" s="459" t="s">
        <v>309</v>
      </c>
    </row>
    <row r="88" spans="1:59" s="40" customFormat="1" ht="15.75" customHeight="1" x14ac:dyDescent="0.2">
      <c r="A88" s="41" t="s">
        <v>391</v>
      </c>
      <c r="B88" s="107" t="s">
        <v>185</v>
      </c>
      <c r="C88" s="461" t="s">
        <v>310</v>
      </c>
      <c r="D88" s="31"/>
      <c r="E88" s="32" t="str">
        <f t="shared" si="131"/>
        <v/>
      </c>
      <c r="F88" s="33"/>
      <c r="G88" s="32" t="str">
        <f t="shared" si="132"/>
        <v/>
      </c>
      <c r="H88" s="33"/>
      <c r="I88" s="34"/>
      <c r="J88" s="35"/>
      <c r="K88" s="32" t="str">
        <f t="shared" si="133"/>
        <v/>
      </c>
      <c r="L88" s="33"/>
      <c r="M88" s="32" t="str">
        <f t="shared" si="134"/>
        <v/>
      </c>
      <c r="N88" s="33"/>
      <c r="O88" s="34"/>
      <c r="P88" s="35"/>
      <c r="Q88" s="32" t="str">
        <f t="shared" si="135"/>
        <v/>
      </c>
      <c r="R88" s="33"/>
      <c r="S88" s="32" t="str">
        <f t="shared" si="136"/>
        <v/>
      </c>
      <c r="T88" s="33"/>
      <c r="U88" s="34"/>
      <c r="V88" s="35"/>
      <c r="W88" s="32" t="str">
        <f t="shared" si="137"/>
        <v/>
      </c>
      <c r="X88" s="33"/>
      <c r="Y88" s="32" t="str">
        <f t="shared" si="138"/>
        <v/>
      </c>
      <c r="Z88" s="33"/>
      <c r="AA88" s="34"/>
      <c r="AB88" s="35">
        <v>2</v>
      </c>
      <c r="AC88" s="32">
        <f t="shared" si="139"/>
        <v>30</v>
      </c>
      <c r="AD88" s="33">
        <v>1</v>
      </c>
      <c r="AE88" s="32">
        <f t="shared" si="140"/>
        <v>15</v>
      </c>
      <c r="AF88" s="33">
        <v>3</v>
      </c>
      <c r="AG88" s="36" t="s">
        <v>29</v>
      </c>
      <c r="AH88" s="35"/>
      <c r="AI88" s="32" t="str">
        <f t="shared" si="141"/>
        <v/>
      </c>
      <c r="AJ88" s="33"/>
      <c r="AK88" s="32" t="str">
        <f t="shared" si="142"/>
        <v/>
      </c>
      <c r="AL88" s="33"/>
      <c r="AM88" s="36"/>
      <c r="AN88" s="35"/>
      <c r="AO88" s="32" t="str">
        <f t="shared" si="143"/>
        <v/>
      </c>
      <c r="AP88" s="33"/>
      <c r="AQ88" s="32" t="str">
        <f t="shared" si="144"/>
        <v/>
      </c>
      <c r="AR88" s="33"/>
      <c r="AS88" s="36"/>
      <c r="AT88" s="35"/>
      <c r="AU88" s="32" t="str">
        <f t="shared" si="145"/>
        <v/>
      </c>
      <c r="AV88" s="33"/>
      <c r="AW88" s="32" t="str">
        <f t="shared" si="146"/>
        <v/>
      </c>
      <c r="AX88" s="33"/>
      <c r="AY88" s="36"/>
      <c r="AZ88" s="37">
        <f t="shared" si="147"/>
        <v>2</v>
      </c>
      <c r="BA88" s="32">
        <f t="shared" si="148"/>
        <v>30</v>
      </c>
      <c r="BB88" s="38">
        <f t="shared" si="149"/>
        <v>1</v>
      </c>
      <c r="BC88" s="32">
        <f t="shared" si="150"/>
        <v>15</v>
      </c>
      <c r="BD88" s="38">
        <f t="shared" si="151"/>
        <v>3</v>
      </c>
      <c r="BE88" s="39">
        <f t="shared" si="152"/>
        <v>3</v>
      </c>
      <c r="BF88" s="459" t="s">
        <v>308</v>
      </c>
      <c r="BG88" s="459" t="s">
        <v>309</v>
      </c>
    </row>
    <row r="89" spans="1:59" s="40" customFormat="1" ht="15.75" customHeight="1" x14ac:dyDescent="0.2">
      <c r="A89" s="41" t="s">
        <v>392</v>
      </c>
      <c r="B89" s="107" t="s">
        <v>185</v>
      </c>
      <c r="C89" s="461" t="s">
        <v>311</v>
      </c>
      <c r="D89" s="31"/>
      <c r="E89" s="32" t="str">
        <f t="shared" si="131"/>
        <v/>
      </c>
      <c r="F89" s="33"/>
      <c r="G89" s="32" t="str">
        <f t="shared" si="132"/>
        <v/>
      </c>
      <c r="H89" s="33"/>
      <c r="I89" s="34"/>
      <c r="J89" s="35"/>
      <c r="K89" s="32" t="str">
        <f t="shared" si="133"/>
        <v/>
      </c>
      <c r="L89" s="33"/>
      <c r="M89" s="32" t="str">
        <f t="shared" si="134"/>
        <v/>
      </c>
      <c r="N89" s="33"/>
      <c r="O89" s="34"/>
      <c r="P89" s="35"/>
      <c r="Q89" s="32" t="str">
        <f t="shared" si="135"/>
        <v/>
      </c>
      <c r="R89" s="33"/>
      <c r="S89" s="32" t="str">
        <f t="shared" si="136"/>
        <v/>
      </c>
      <c r="T89" s="33"/>
      <c r="U89" s="34"/>
      <c r="V89" s="35"/>
      <c r="W89" s="32" t="str">
        <f t="shared" si="137"/>
        <v/>
      </c>
      <c r="X89" s="33"/>
      <c r="Y89" s="32" t="str">
        <f t="shared" si="138"/>
        <v/>
      </c>
      <c r="Z89" s="33"/>
      <c r="AA89" s="34"/>
      <c r="AB89" s="35">
        <v>2</v>
      </c>
      <c r="AC89" s="32">
        <f t="shared" si="139"/>
        <v>30</v>
      </c>
      <c r="AD89" s="33">
        <v>1</v>
      </c>
      <c r="AE89" s="32">
        <f t="shared" si="140"/>
        <v>15</v>
      </c>
      <c r="AF89" s="33">
        <v>2</v>
      </c>
      <c r="AG89" s="36" t="s">
        <v>43</v>
      </c>
      <c r="AH89" s="35"/>
      <c r="AI89" s="32" t="str">
        <f t="shared" si="141"/>
        <v/>
      </c>
      <c r="AJ89" s="33"/>
      <c r="AK89" s="32" t="str">
        <f t="shared" si="142"/>
        <v/>
      </c>
      <c r="AL89" s="33"/>
      <c r="AM89" s="36"/>
      <c r="AN89" s="35"/>
      <c r="AO89" s="32" t="str">
        <f t="shared" si="143"/>
        <v/>
      </c>
      <c r="AP89" s="33"/>
      <c r="AQ89" s="32" t="str">
        <f t="shared" si="144"/>
        <v/>
      </c>
      <c r="AR89" s="33"/>
      <c r="AS89" s="36"/>
      <c r="AT89" s="35"/>
      <c r="AU89" s="32" t="str">
        <f t="shared" si="145"/>
        <v/>
      </c>
      <c r="AV89" s="33"/>
      <c r="AW89" s="32" t="str">
        <f t="shared" si="146"/>
        <v/>
      </c>
      <c r="AX89" s="33"/>
      <c r="AY89" s="36"/>
      <c r="AZ89" s="37">
        <f t="shared" si="147"/>
        <v>2</v>
      </c>
      <c r="BA89" s="32">
        <f t="shared" si="148"/>
        <v>30</v>
      </c>
      <c r="BB89" s="38">
        <f t="shared" si="149"/>
        <v>1</v>
      </c>
      <c r="BC89" s="32">
        <f t="shared" si="150"/>
        <v>15</v>
      </c>
      <c r="BD89" s="38">
        <f t="shared" si="151"/>
        <v>2</v>
      </c>
      <c r="BE89" s="39">
        <f t="shared" si="152"/>
        <v>3</v>
      </c>
      <c r="BF89" s="459" t="s">
        <v>167</v>
      </c>
      <c r="BG89" s="459" t="s">
        <v>293</v>
      </c>
    </row>
    <row r="90" spans="1:59" s="40" customFormat="1" ht="15.75" customHeight="1" x14ac:dyDescent="0.2">
      <c r="A90" s="41" t="s">
        <v>393</v>
      </c>
      <c r="B90" s="107" t="s">
        <v>185</v>
      </c>
      <c r="C90" s="462" t="s">
        <v>305</v>
      </c>
      <c r="D90" s="31"/>
      <c r="E90" s="32" t="str">
        <f t="shared" si="131"/>
        <v/>
      </c>
      <c r="F90" s="33"/>
      <c r="G90" s="32" t="str">
        <f t="shared" si="132"/>
        <v/>
      </c>
      <c r="H90" s="33"/>
      <c r="I90" s="34"/>
      <c r="J90" s="35"/>
      <c r="K90" s="32" t="str">
        <f t="shared" si="133"/>
        <v/>
      </c>
      <c r="L90" s="33"/>
      <c r="M90" s="32" t="str">
        <f t="shared" si="134"/>
        <v/>
      </c>
      <c r="N90" s="33"/>
      <c r="O90" s="34"/>
      <c r="P90" s="35"/>
      <c r="Q90" s="32" t="str">
        <f t="shared" si="135"/>
        <v/>
      </c>
      <c r="R90" s="33"/>
      <c r="S90" s="32" t="str">
        <f t="shared" si="136"/>
        <v/>
      </c>
      <c r="T90" s="33"/>
      <c r="U90" s="34"/>
      <c r="V90" s="35"/>
      <c r="W90" s="32" t="str">
        <f t="shared" si="137"/>
        <v/>
      </c>
      <c r="X90" s="33"/>
      <c r="Y90" s="32" t="str">
        <f t="shared" si="138"/>
        <v/>
      </c>
      <c r="Z90" s="33"/>
      <c r="AA90" s="34"/>
      <c r="AB90" s="35"/>
      <c r="AC90" s="32" t="str">
        <f t="shared" si="139"/>
        <v/>
      </c>
      <c r="AD90" s="33"/>
      <c r="AE90" s="32" t="str">
        <f t="shared" si="140"/>
        <v/>
      </c>
      <c r="AF90" s="33"/>
      <c r="AG90" s="36"/>
      <c r="AH90" s="35">
        <v>2</v>
      </c>
      <c r="AI90" s="32">
        <f t="shared" si="141"/>
        <v>30</v>
      </c>
      <c r="AJ90" s="33"/>
      <c r="AK90" s="32" t="str">
        <f t="shared" si="142"/>
        <v/>
      </c>
      <c r="AL90" s="33">
        <v>3</v>
      </c>
      <c r="AM90" s="36" t="s">
        <v>43</v>
      </c>
      <c r="AN90" s="35"/>
      <c r="AO90" s="32" t="str">
        <f t="shared" si="143"/>
        <v/>
      </c>
      <c r="AP90" s="33"/>
      <c r="AQ90" s="32" t="str">
        <f t="shared" si="144"/>
        <v/>
      </c>
      <c r="AR90" s="33"/>
      <c r="AS90" s="36"/>
      <c r="AT90" s="35"/>
      <c r="AU90" s="32" t="str">
        <f t="shared" si="145"/>
        <v/>
      </c>
      <c r="AV90" s="33"/>
      <c r="AW90" s="32" t="str">
        <f t="shared" si="146"/>
        <v/>
      </c>
      <c r="AX90" s="33"/>
      <c r="AY90" s="36"/>
      <c r="AZ90" s="37">
        <f t="shared" si="147"/>
        <v>2</v>
      </c>
      <c r="BA90" s="32">
        <f t="shared" si="148"/>
        <v>30</v>
      </c>
      <c r="BB90" s="38" t="str">
        <f t="shared" si="149"/>
        <v/>
      </c>
      <c r="BC90" s="32" t="str">
        <f t="shared" si="150"/>
        <v/>
      </c>
      <c r="BD90" s="38">
        <f t="shared" si="151"/>
        <v>3</v>
      </c>
      <c r="BE90" s="39">
        <f t="shared" si="152"/>
        <v>2</v>
      </c>
      <c r="BF90" s="459" t="s">
        <v>164</v>
      </c>
      <c r="BG90" s="43" t="s">
        <v>165</v>
      </c>
    </row>
    <row r="91" spans="1:59" s="40" customFormat="1" ht="15.75" customHeight="1" x14ac:dyDescent="0.2">
      <c r="A91" s="41" t="s">
        <v>394</v>
      </c>
      <c r="B91" s="107" t="s">
        <v>185</v>
      </c>
      <c r="C91" s="462" t="s">
        <v>312</v>
      </c>
      <c r="D91" s="31"/>
      <c r="E91" s="32" t="str">
        <f t="shared" si="131"/>
        <v/>
      </c>
      <c r="F91" s="33"/>
      <c r="G91" s="32" t="str">
        <f t="shared" si="132"/>
        <v/>
      </c>
      <c r="H91" s="33"/>
      <c r="I91" s="34"/>
      <c r="J91" s="35"/>
      <c r="K91" s="32" t="str">
        <f t="shared" si="133"/>
        <v/>
      </c>
      <c r="L91" s="33"/>
      <c r="M91" s="32" t="str">
        <f t="shared" si="134"/>
        <v/>
      </c>
      <c r="N91" s="33"/>
      <c r="O91" s="34"/>
      <c r="P91" s="35"/>
      <c r="Q91" s="32" t="str">
        <f t="shared" si="135"/>
        <v/>
      </c>
      <c r="R91" s="33"/>
      <c r="S91" s="32" t="str">
        <f t="shared" si="136"/>
        <v/>
      </c>
      <c r="T91" s="33"/>
      <c r="U91" s="34"/>
      <c r="V91" s="35"/>
      <c r="W91" s="32" t="str">
        <f t="shared" si="137"/>
        <v/>
      </c>
      <c r="X91" s="33"/>
      <c r="Y91" s="32" t="str">
        <f t="shared" si="138"/>
        <v/>
      </c>
      <c r="Z91" s="33"/>
      <c r="AA91" s="34"/>
      <c r="AB91" s="35"/>
      <c r="AC91" s="32" t="str">
        <f t="shared" si="139"/>
        <v/>
      </c>
      <c r="AD91" s="33"/>
      <c r="AE91" s="32" t="str">
        <f t="shared" si="140"/>
        <v/>
      </c>
      <c r="AF91" s="33"/>
      <c r="AG91" s="36"/>
      <c r="AH91" s="35">
        <v>2</v>
      </c>
      <c r="AI91" s="32">
        <f t="shared" si="141"/>
        <v>30</v>
      </c>
      <c r="AJ91" s="33">
        <v>1</v>
      </c>
      <c r="AK91" s="32">
        <f t="shared" si="142"/>
        <v>15</v>
      </c>
      <c r="AL91" s="33">
        <v>3</v>
      </c>
      <c r="AM91" s="36" t="s">
        <v>159</v>
      </c>
      <c r="AN91" s="35"/>
      <c r="AO91" s="32" t="str">
        <f t="shared" si="143"/>
        <v/>
      </c>
      <c r="AP91" s="33"/>
      <c r="AQ91" s="32" t="str">
        <f t="shared" si="144"/>
        <v/>
      </c>
      <c r="AR91" s="33"/>
      <c r="AS91" s="36"/>
      <c r="AT91" s="35"/>
      <c r="AU91" s="32" t="str">
        <f t="shared" si="145"/>
        <v/>
      </c>
      <c r="AV91" s="33"/>
      <c r="AW91" s="32" t="str">
        <f t="shared" si="146"/>
        <v/>
      </c>
      <c r="AX91" s="33"/>
      <c r="AY91" s="36"/>
      <c r="AZ91" s="37">
        <f t="shared" si="147"/>
        <v>2</v>
      </c>
      <c r="BA91" s="32">
        <f t="shared" si="148"/>
        <v>30</v>
      </c>
      <c r="BB91" s="38">
        <f t="shared" si="149"/>
        <v>1</v>
      </c>
      <c r="BC91" s="32">
        <f t="shared" si="150"/>
        <v>15</v>
      </c>
      <c r="BD91" s="38">
        <f t="shared" si="151"/>
        <v>3</v>
      </c>
      <c r="BE91" s="39">
        <f t="shared" si="152"/>
        <v>3</v>
      </c>
      <c r="BF91" s="459" t="s">
        <v>164</v>
      </c>
      <c r="BG91" s="43" t="s">
        <v>313</v>
      </c>
    </row>
    <row r="92" spans="1:59" s="40" customFormat="1" ht="15.75" customHeight="1" x14ac:dyDescent="0.2">
      <c r="A92" s="41" t="s">
        <v>395</v>
      </c>
      <c r="B92" s="107" t="s">
        <v>185</v>
      </c>
      <c r="C92" s="461" t="s">
        <v>314</v>
      </c>
      <c r="D92" s="31"/>
      <c r="E92" s="32" t="str">
        <f t="shared" si="131"/>
        <v/>
      </c>
      <c r="F92" s="33"/>
      <c r="G92" s="32" t="str">
        <f t="shared" si="132"/>
        <v/>
      </c>
      <c r="H92" s="33"/>
      <c r="I92" s="34"/>
      <c r="J92" s="35"/>
      <c r="K92" s="32" t="str">
        <f t="shared" si="133"/>
        <v/>
      </c>
      <c r="L92" s="33"/>
      <c r="M92" s="32" t="str">
        <f t="shared" si="134"/>
        <v/>
      </c>
      <c r="N92" s="33"/>
      <c r="O92" s="34"/>
      <c r="P92" s="35"/>
      <c r="Q92" s="32" t="str">
        <f t="shared" si="135"/>
        <v/>
      </c>
      <c r="R92" s="33"/>
      <c r="S92" s="32" t="str">
        <f t="shared" si="136"/>
        <v/>
      </c>
      <c r="T92" s="33"/>
      <c r="U92" s="34"/>
      <c r="V92" s="35"/>
      <c r="W92" s="32" t="str">
        <f t="shared" si="137"/>
        <v/>
      </c>
      <c r="X92" s="33"/>
      <c r="Y92" s="32" t="str">
        <f t="shared" si="138"/>
        <v/>
      </c>
      <c r="Z92" s="33"/>
      <c r="AA92" s="34"/>
      <c r="AB92" s="35"/>
      <c r="AC92" s="32" t="str">
        <f t="shared" si="139"/>
        <v/>
      </c>
      <c r="AD92" s="33"/>
      <c r="AE92" s="32" t="str">
        <f t="shared" si="140"/>
        <v/>
      </c>
      <c r="AF92" s="33"/>
      <c r="AG92" s="36"/>
      <c r="AH92" s="35"/>
      <c r="AI92" s="32" t="str">
        <f t="shared" si="141"/>
        <v/>
      </c>
      <c r="AJ92" s="33"/>
      <c r="AK92" s="32" t="str">
        <f t="shared" si="142"/>
        <v/>
      </c>
      <c r="AL92" s="33"/>
      <c r="AM92" s="36"/>
      <c r="AN92" s="35">
        <v>8</v>
      </c>
      <c r="AO92" s="32">
        <f t="shared" si="143"/>
        <v>120</v>
      </c>
      <c r="AP92" s="33">
        <v>2</v>
      </c>
      <c r="AQ92" s="32">
        <f t="shared" si="144"/>
        <v>30</v>
      </c>
      <c r="AR92" s="33">
        <v>11</v>
      </c>
      <c r="AS92" s="36" t="s">
        <v>159</v>
      </c>
      <c r="AT92" s="35"/>
      <c r="AU92" s="32" t="str">
        <f t="shared" si="145"/>
        <v/>
      </c>
      <c r="AV92" s="62"/>
      <c r="AW92" s="32" t="str">
        <f t="shared" si="146"/>
        <v/>
      </c>
      <c r="AX92" s="62"/>
      <c r="AY92" s="66"/>
      <c r="AZ92" s="37">
        <f t="shared" si="147"/>
        <v>8</v>
      </c>
      <c r="BA92" s="32">
        <f t="shared" si="148"/>
        <v>120</v>
      </c>
      <c r="BB92" s="38">
        <f t="shared" si="149"/>
        <v>2</v>
      </c>
      <c r="BC92" s="32">
        <f t="shared" si="150"/>
        <v>30</v>
      </c>
      <c r="BD92" s="38">
        <f t="shared" si="151"/>
        <v>11</v>
      </c>
      <c r="BE92" s="39">
        <f t="shared" si="152"/>
        <v>10</v>
      </c>
      <c r="BF92" s="459" t="s">
        <v>293</v>
      </c>
      <c r="BG92" s="459" t="s">
        <v>315</v>
      </c>
    </row>
    <row r="93" spans="1:59" s="40" customFormat="1" ht="15.75" customHeight="1" x14ac:dyDescent="0.2">
      <c r="A93" s="41" t="s">
        <v>396</v>
      </c>
      <c r="B93" s="107" t="s">
        <v>185</v>
      </c>
      <c r="C93" s="461" t="s">
        <v>316</v>
      </c>
      <c r="D93" s="31"/>
      <c r="E93" s="32" t="str">
        <f t="shared" si="131"/>
        <v/>
      </c>
      <c r="F93" s="33"/>
      <c r="G93" s="32" t="str">
        <f t="shared" si="132"/>
        <v/>
      </c>
      <c r="H93" s="33"/>
      <c r="I93" s="34"/>
      <c r="J93" s="35"/>
      <c r="K93" s="32" t="str">
        <f t="shared" si="133"/>
        <v/>
      </c>
      <c r="L93" s="33"/>
      <c r="M93" s="32" t="str">
        <f t="shared" si="134"/>
        <v/>
      </c>
      <c r="N93" s="33"/>
      <c r="O93" s="34"/>
      <c r="P93" s="35"/>
      <c r="Q93" s="32" t="str">
        <f t="shared" si="135"/>
        <v/>
      </c>
      <c r="R93" s="33"/>
      <c r="S93" s="32" t="str">
        <f t="shared" si="136"/>
        <v/>
      </c>
      <c r="T93" s="33"/>
      <c r="U93" s="34"/>
      <c r="V93" s="35"/>
      <c r="W93" s="32" t="str">
        <f t="shared" si="137"/>
        <v/>
      </c>
      <c r="X93" s="33"/>
      <c r="Y93" s="32" t="str">
        <f t="shared" si="138"/>
        <v/>
      </c>
      <c r="Z93" s="33"/>
      <c r="AA93" s="34"/>
      <c r="AB93" s="35"/>
      <c r="AC93" s="32" t="str">
        <f t="shared" si="139"/>
        <v/>
      </c>
      <c r="AD93" s="33"/>
      <c r="AE93" s="32" t="str">
        <f t="shared" si="140"/>
        <v/>
      </c>
      <c r="AF93" s="33"/>
      <c r="AG93" s="36"/>
      <c r="AH93" s="35"/>
      <c r="AI93" s="32" t="str">
        <f t="shared" si="141"/>
        <v/>
      </c>
      <c r="AJ93" s="33"/>
      <c r="AK93" s="32" t="str">
        <f t="shared" si="142"/>
        <v/>
      </c>
      <c r="AL93" s="33"/>
      <c r="AM93" s="36"/>
      <c r="AN93" s="35"/>
      <c r="AO93" s="32" t="str">
        <f t="shared" si="143"/>
        <v/>
      </c>
      <c r="AP93" s="33">
        <v>8</v>
      </c>
      <c r="AQ93" s="32">
        <f t="shared" si="144"/>
        <v>120</v>
      </c>
      <c r="AR93" s="33">
        <v>9</v>
      </c>
      <c r="AS93" s="36" t="s">
        <v>43</v>
      </c>
      <c r="AT93" s="35"/>
      <c r="AU93" s="32" t="str">
        <f t="shared" si="145"/>
        <v/>
      </c>
      <c r="AV93" s="62"/>
      <c r="AW93" s="32" t="str">
        <f t="shared" si="146"/>
        <v/>
      </c>
      <c r="AX93" s="62"/>
      <c r="AY93" s="66"/>
      <c r="AZ93" s="37" t="str">
        <f t="shared" si="147"/>
        <v/>
      </c>
      <c r="BA93" s="32" t="str">
        <f t="shared" si="148"/>
        <v/>
      </c>
      <c r="BB93" s="38">
        <f t="shared" si="149"/>
        <v>8</v>
      </c>
      <c r="BC93" s="32">
        <f t="shared" si="150"/>
        <v>120</v>
      </c>
      <c r="BD93" s="38">
        <f t="shared" si="151"/>
        <v>9</v>
      </c>
      <c r="BE93" s="39">
        <f t="shared" si="152"/>
        <v>8</v>
      </c>
      <c r="BF93" s="459" t="s">
        <v>293</v>
      </c>
      <c r="BG93" s="459" t="s">
        <v>317</v>
      </c>
    </row>
    <row r="94" spans="1:59" s="40" customFormat="1" ht="15.75" customHeight="1" x14ac:dyDescent="0.2">
      <c r="A94" s="41"/>
      <c r="B94" s="107" t="s">
        <v>181</v>
      </c>
      <c r="C94" s="30" t="s">
        <v>266</v>
      </c>
      <c r="D94" s="31"/>
      <c r="E94" s="32" t="str">
        <f>IF(D94*15=0,"",D94*15)</f>
        <v/>
      </c>
      <c r="F94" s="33"/>
      <c r="G94" s="32" t="str">
        <f>IF(F94*15=0,"",F94*15)</f>
        <v/>
      </c>
      <c r="H94" s="33"/>
      <c r="I94" s="34"/>
      <c r="J94" s="35"/>
      <c r="K94" s="32" t="str">
        <f>IF(J94*15=0,"",J94*15)</f>
        <v/>
      </c>
      <c r="L94" s="33"/>
      <c r="M94" s="32" t="str">
        <f>IF(L94*15=0,"",L94*15)</f>
        <v/>
      </c>
      <c r="N94" s="33"/>
      <c r="O94" s="34"/>
      <c r="P94" s="35"/>
      <c r="Q94" s="32" t="str">
        <f>IF(P94*15=0,"",P94*15)</f>
        <v/>
      </c>
      <c r="R94" s="33"/>
      <c r="S94" s="32" t="str">
        <f>IF(R94*15=0,"",R94*15)</f>
        <v/>
      </c>
      <c r="T94" s="33"/>
      <c r="U94" s="34"/>
      <c r="V94" s="35"/>
      <c r="W94" s="32" t="str">
        <f>IF(V94*15=0,"",V94*15)</f>
        <v/>
      </c>
      <c r="X94" s="33"/>
      <c r="Y94" s="32" t="str">
        <f>IF(X94*15=0,"",X94*15)</f>
        <v/>
      </c>
      <c r="Z94" s="33"/>
      <c r="AA94" s="34"/>
      <c r="AB94" s="35"/>
      <c r="AC94" s="32" t="str">
        <f>IF(AB94*15=0,"",AB94*15)</f>
        <v/>
      </c>
      <c r="AD94" s="33"/>
      <c r="AE94" s="32" t="str">
        <f>IF(AD94*15=0,"",AD94*15)</f>
        <v/>
      </c>
      <c r="AF94" s="33"/>
      <c r="AG94" s="36"/>
      <c r="AH94" s="35"/>
      <c r="AI94" s="32" t="str">
        <f>IF(AH94*15=0,"",AH94*15)</f>
        <v/>
      </c>
      <c r="AJ94" s="33"/>
      <c r="AK94" s="32" t="str">
        <f>IF(AJ94*15=0,"",AJ94*15)</f>
        <v/>
      </c>
      <c r="AL94" s="33"/>
      <c r="AM94" s="36"/>
      <c r="AN94" s="35">
        <v>1</v>
      </c>
      <c r="AO94" s="32">
        <f>IF(AN94*15=0,"",AN94*15)</f>
        <v>15</v>
      </c>
      <c r="AP94" s="33">
        <v>1</v>
      </c>
      <c r="AQ94" s="32">
        <f>IF(AP94*15=0,"",AP94*15)</f>
        <v>15</v>
      </c>
      <c r="AR94" s="33">
        <v>3</v>
      </c>
      <c r="AS94" s="36" t="s">
        <v>31</v>
      </c>
      <c r="AT94" s="35"/>
      <c r="AU94" s="32" t="str">
        <f>IF(AT94*15=0,"",AT94*15)</f>
        <v/>
      </c>
      <c r="AV94" s="33"/>
      <c r="AW94" s="32" t="str">
        <f>IF(AV94*15=0,"",AV94*15)</f>
        <v/>
      </c>
      <c r="AX94" s="33"/>
      <c r="AY94" s="36"/>
      <c r="AZ94" s="37">
        <f>IF(D94+J94+P94+V94+AB94+AH94+AN94+AT94=0,"",D94+J94+P94+V94+AB94+AH94+AN94+AT94)</f>
        <v>1</v>
      </c>
      <c r="BA94" s="32">
        <f>IF((D94+J94+P94+V94+AB94+AH94+AN94+AT94)*15=0,"",(D94+J94+P94+V94+AB94+AH94+AN94+AT94)*15)</f>
        <v>15</v>
      </c>
      <c r="BB94" s="38">
        <f>IF(F94+L94+R94+X94+AD94+AJ94+AP94+AV94=0,"",F94+L94+R94+X94+AD94+AJ94+AP94+AV94)</f>
        <v>1</v>
      </c>
      <c r="BC94" s="32">
        <f>IF((F94+L94+R94+X94+AD94+AJ94+AP94+AV94)*15=0,"",(F94+L94+R94+X94+AD94+AJ94+AP94+AV94)*15)</f>
        <v>15</v>
      </c>
      <c r="BD94" s="38">
        <f>IF(H94+N94+T94+Z94+AF94+AL94+AR94+AX94=0,"",H94+N94+T94+Z94+AF94+AL94+AR94+AX94)</f>
        <v>3</v>
      </c>
      <c r="BE94" s="39">
        <f>IF((D94+J94+P94+V94+AB94+F94+L94+R94+X94+AD94+AH94+AN94+AT94+AF94+AP94+AV94)=0,"",(D94+J94+P94+V94+AB94+F94+L94+R94+X94+AD94+AH94+AN94+AT94+AJ94+AP94+AV94))</f>
        <v>2</v>
      </c>
      <c r="BF94" s="459"/>
      <c r="BG94" s="43"/>
    </row>
    <row r="95" spans="1:59" s="40" customFormat="1" ht="15.75" customHeight="1" x14ac:dyDescent="0.2">
      <c r="A95" s="41" t="s">
        <v>398</v>
      </c>
      <c r="B95" s="107" t="s">
        <v>185</v>
      </c>
      <c r="C95" s="461" t="s">
        <v>318</v>
      </c>
      <c r="D95" s="31"/>
      <c r="E95" s="32" t="str">
        <f t="shared" si="131"/>
        <v/>
      </c>
      <c r="F95" s="33"/>
      <c r="G95" s="32" t="str">
        <f t="shared" si="132"/>
        <v/>
      </c>
      <c r="H95" s="33"/>
      <c r="I95" s="34"/>
      <c r="J95" s="35"/>
      <c r="K95" s="32" t="str">
        <f t="shared" si="133"/>
        <v/>
      </c>
      <c r="L95" s="33"/>
      <c r="M95" s="32" t="str">
        <f t="shared" si="134"/>
        <v/>
      </c>
      <c r="N95" s="33"/>
      <c r="O95" s="34"/>
      <c r="P95" s="35"/>
      <c r="Q95" s="32" t="str">
        <f t="shared" si="135"/>
        <v/>
      </c>
      <c r="R95" s="33"/>
      <c r="S95" s="32" t="str">
        <f t="shared" si="136"/>
        <v/>
      </c>
      <c r="T95" s="33"/>
      <c r="U95" s="34"/>
      <c r="V95" s="35"/>
      <c r="W95" s="32" t="str">
        <f t="shared" si="137"/>
        <v/>
      </c>
      <c r="X95" s="33"/>
      <c r="Y95" s="32" t="str">
        <f t="shared" si="138"/>
        <v/>
      </c>
      <c r="Z95" s="33"/>
      <c r="AA95" s="34"/>
      <c r="AB95" s="35"/>
      <c r="AC95" s="32" t="str">
        <f t="shared" si="139"/>
        <v/>
      </c>
      <c r="AD95" s="33"/>
      <c r="AE95" s="32" t="str">
        <f t="shared" si="140"/>
        <v/>
      </c>
      <c r="AF95" s="33"/>
      <c r="AG95" s="36"/>
      <c r="AH95" s="35"/>
      <c r="AI95" s="32" t="str">
        <f t="shared" si="141"/>
        <v/>
      </c>
      <c r="AJ95" s="33"/>
      <c r="AK95" s="32" t="str">
        <f t="shared" si="142"/>
        <v/>
      </c>
      <c r="AL95" s="33"/>
      <c r="AM95" s="36"/>
      <c r="AN95" s="35"/>
      <c r="AO95" s="32" t="str">
        <f t="shared" si="143"/>
        <v/>
      </c>
      <c r="AP95" s="33"/>
      <c r="AQ95" s="32" t="str">
        <f t="shared" si="144"/>
        <v/>
      </c>
      <c r="AR95" s="33"/>
      <c r="AS95" s="36"/>
      <c r="AT95" s="35"/>
      <c r="AU95" s="32" t="str">
        <f t="shared" si="145"/>
        <v/>
      </c>
      <c r="AV95" s="62">
        <v>11</v>
      </c>
      <c r="AW95" s="32">
        <f t="shared" si="146"/>
        <v>165</v>
      </c>
      <c r="AX95" s="62">
        <v>9</v>
      </c>
      <c r="AY95" s="66" t="s">
        <v>215</v>
      </c>
      <c r="AZ95" s="37" t="str">
        <f t="shared" si="147"/>
        <v/>
      </c>
      <c r="BA95" s="32" t="str">
        <f t="shared" si="148"/>
        <v/>
      </c>
      <c r="BB95" s="38">
        <f t="shared" si="149"/>
        <v>11</v>
      </c>
      <c r="BC95" s="32">
        <f t="shared" si="150"/>
        <v>165</v>
      </c>
      <c r="BD95" s="38">
        <f t="shared" si="151"/>
        <v>9</v>
      </c>
      <c r="BE95" s="39">
        <f t="shared" si="152"/>
        <v>11</v>
      </c>
      <c r="BF95" s="459" t="s">
        <v>293</v>
      </c>
      <c r="BG95" s="459" t="s">
        <v>319</v>
      </c>
    </row>
    <row r="96" spans="1:59" s="40" customFormat="1" ht="15.75" customHeight="1" x14ac:dyDescent="0.2">
      <c r="A96" s="41" t="s">
        <v>399</v>
      </c>
      <c r="B96" s="107" t="s">
        <v>185</v>
      </c>
      <c r="C96" s="30" t="s">
        <v>320</v>
      </c>
      <c r="D96" s="31"/>
      <c r="E96" s="32" t="str">
        <f>IF(D96*15=0,"",D96*15)</f>
        <v/>
      </c>
      <c r="F96" s="33"/>
      <c r="G96" s="32" t="str">
        <f>IF(F96*15=0,"",F96*15)</f>
        <v/>
      </c>
      <c r="H96" s="33"/>
      <c r="I96" s="34"/>
      <c r="J96" s="35"/>
      <c r="K96" s="32" t="str">
        <f>IF(J96*15=0,"",J96*15)</f>
        <v/>
      </c>
      <c r="L96" s="33"/>
      <c r="M96" s="32" t="str">
        <f>IF(L96*15=0,"",L96*15)</f>
        <v/>
      </c>
      <c r="N96" s="33"/>
      <c r="O96" s="34"/>
      <c r="P96" s="35"/>
      <c r="Q96" s="32" t="str">
        <f>IF(P96*15=0,"",P96*15)</f>
        <v/>
      </c>
      <c r="R96" s="33"/>
      <c r="S96" s="32" t="str">
        <f>IF(R96*15=0,"",R96*15)</f>
        <v/>
      </c>
      <c r="T96" s="33"/>
      <c r="U96" s="34"/>
      <c r="V96" s="35"/>
      <c r="W96" s="32" t="str">
        <f>IF(V96*15=0,"",V96*15)</f>
        <v/>
      </c>
      <c r="X96" s="33"/>
      <c r="Y96" s="32" t="str">
        <f>IF(X96*15=0,"",X96*15)</f>
        <v/>
      </c>
      <c r="Z96" s="33"/>
      <c r="AA96" s="34"/>
      <c r="AB96" s="35"/>
      <c r="AC96" s="32" t="str">
        <f>IF(AB96*15=0,"",AB96*15)</f>
        <v/>
      </c>
      <c r="AD96" s="33"/>
      <c r="AE96" s="32" t="str">
        <f>IF(AD96*15=0,"",AD96*15)</f>
        <v/>
      </c>
      <c r="AF96" s="33"/>
      <c r="AG96" s="36"/>
      <c r="AH96" s="35"/>
      <c r="AI96" s="32" t="str">
        <f>IF(AH96*15=0,"",AH96*15)</f>
        <v/>
      </c>
      <c r="AJ96" s="33"/>
      <c r="AK96" s="32" t="str">
        <f>IF(AJ96*15=0,"",AJ96*15)</f>
        <v/>
      </c>
      <c r="AL96" s="33"/>
      <c r="AM96" s="36"/>
      <c r="AN96" s="35"/>
      <c r="AO96" s="32" t="str">
        <f>IF(AN96*15=0,"",AN96*15)</f>
        <v/>
      </c>
      <c r="AP96" s="33"/>
      <c r="AQ96" s="32" t="str">
        <f>IF(AP96*15=0,"",AP96*15)</f>
        <v/>
      </c>
      <c r="AR96" s="33"/>
      <c r="AS96" s="36"/>
      <c r="AT96" s="35"/>
      <c r="AU96" s="32" t="str">
        <f>IF(AT96*15=0,"",AT96*15)</f>
        <v/>
      </c>
      <c r="AV96" s="62">
        <v>2</v>
      </c>
      <c r="AW96" s="32">
        <f>IF(AV96*15=0,"",AV96*15)</f>
        <v>30</v>
      </c>
      <c r="AX96" s="62">
        <v>4</v>
      </c>
      <c r="AY96" s="66" t="s">
        <v>43</v>
      </c>
      <c r="AZ96" s="37" t="str">
        <f>IF(D96+J96+P96+V96+AB96+AH96+AN96+AT96=0,"",D96+J96+P96+V96+AB96+AH96+AN96+AT96)</f>
        <v/>
      </c>
      <c r="BA96" s="32" t="str">
        <f>IF((D96+J96+P96+V96+AB96+AH96+AN96+AT96)*15=0,"",(D96+J96+P96+V96+AB96+AH96+AN96+AT96)*15)</f>
        <v/>
      </c>
      <c r="BB96" s="38">
        <f>IF(F96+L96+R96+X96+AD96+AJ96+AP96+AV96=0,"",F96+L96+R96+X96+AD96+AJ96+AP96+AV96)</f>
        <v>2</v>
      </c>
      <c r="BC96" s="32">
        <f>IF((F96+L96+R96+X96+AD96+AJ96+AP96+AV96)*15=0,"",(F96+L96+R96+X96+AD96+AJ96+AP96+AV96)*15)</f>
        <v>30</v>
      </c>
      <c r="BD96" s="38">
        <f>IF(H96+N96+T96+Z96+AF96+AL96+AR96+AX96=0,"",H96+N96+T96+Z96+AF96+AL96+AR96+AX96)</f>
        <v>4</v>
      </c>
      <c r="BE96" s="39">
        <f>IF((D96+J96+P96+V96+AB96+F96+L96+R96+X96+AD96+AH96+AN96+AT96+AF96+AP96+AV96)=0,"",(D96+J96+P96+V96+AB96+F96+L96+R96+X96+AD96+AH96+AN96+AT96+AJ96+AP96+AV96))</f>
        <v>2</v>
      </c>
      <c r="BF96" s="459" t="s">
        <v>321</v>
      </c>
      <c r="BG96" s="459" t="s">
        <v>319</v>
      </c>
    </row>
    <row r="97" spans="1:59" s="40" customFormat="1" ht="15.75" customHeight="1" x14ac:dyDescent="0.2">
      <c r="A97" s="41"/>
      <c r="B97" s="107" t="s">
        <v>181</v>
      </c>
      <c r="C97" s="42" t="s">
        <v>217</v>
      </c>
      <c r="D97" s="31"/>
      <c r="E97" s="32" t="str">
        <f t="shared" si="131"/>
        <v/>
      </c>
      <c r="F97" s="33"/>
      <c r="G97" s="32" t="str">
        <f t="shared" si="132"/>
        <v/>
      </c>
      <c r="H97" s="33"/>
      <c r="I97" s="34"/>
      <c r="J97" s="35"/>
      <c r="K97" s="32" t="str">
        <f t="shared" si="133"/>
        <v/>
      </c>
      <c r="L97" s="33"/>
      <c r="M97" s="32" t="str">
        <f t="shared" si="134"/>
        <v/>
      </c>
      <c r="N97" s="33"/>
      <c r="O97" s="34"/>
      <c r="P97" s="35"/>
      <c r="Q97" s="32" t="str">
        <f t="shared" si="135"/>
        <v/>
      </c>
      <c r="R97" s="33"/>
      <c r="S97" s="32" t="str">
        <f t="shared" si="136"/>
        <v/>
      </c>
      <c r="T97" s="33"/>
      <c r="U97" s="34"/>
      <c r="V97" s="35"/>
      <c r="W97" s="32" t="str">
        <f t="shared" si="137"/>
        <v/>
      </c>
      <c r="X97" s="33"/>
      <c r="Y97" s="32" t="str">
        <f t="shared" si="138"/>
        <v/>
      </c>
      <c r="Z97" s="33"/>
      <c r="AA97" s="34"/>
      <c r="AB97" s="35"/>
      <c r="AC97" s="32" t="str">
        <f t="shared" si="139"/>
        <v/>
      </c>
      <c r="AD97" s="33"/>
      <c r="AE97" s="32" t="str">
        <f t="shared" si="140"/>
        <v/>
      </c>
      <c r="AF97" s="33"/>
      <c r="AG97" s="36"/>
      <c r="AH97" s="35"/>
      <c r="AI97" s="32" t="str">
        <f t="shared" si="141"/>
        <v/>
      </c>
      <c r="AJ97" s="33"/>
      <c r="AK97" s="32" t="str">
        <f t="shared" si="142"/>
        <v/>
      </c>
      <c r="AL97" s="33"/>
      <c r="AM97" s="36"/>
      <c r="AN97" s="35"/>
      <c r="AO97" s="32" t="str">
        <f t="shared" si="143"/>
        <v/>
      </c>
      <c r="AP97" s="33"/>
      <c r="AQ97" s="32" t="str">
        <f t="shared" si="144"/>
        <v/>
      </c>
      <c r="AR97" s="33"/>
      <c r="AS97" s="36"/>
      <c r="AT97" s="35">
        <v>1</v>
      </c>
      <c r="AU97" s="32">
        <f t="shared" si="145"/>
        <v>15</v>
      </c>
      <c r="AV97" s="33">
        <v>1</v>
      </c>
      <c r="AW97" s="32">
        <f t="shared" si="146"/>
        <v>15</v>
      </c>
      <c r="AX97" s="33">
        <v>3</v>
      </c>
      <c r="AY97" s="36" t="s">
        <v>31</v>
      </c>
      <c r="AZ97" s="37">
        <f t="shared" si="147"/>
        <v>1</v>
      </c>
      <c r="BA97" s="32">
        <f t="shared" si="148"/>
        <v>15</v>
      </c>
      <c r="BB97" s="38">
        <f t="shared" si="149"/>
        <v>1</v>
      </c>
      <c r="BC97" s="32">
        <f t="shared" si="150"/>
        <v>15</v>
      </c>
      <c r="BD97" s="38">
        <f t="shared" si="151"/>
        <v>3</v>
      </c>
      <c r="BE97" s="39">
        <f t="shared" si="152"/>
        <v>2</v>
      </c>
      <c r="BF97" s="459"/>
      <c r="BG97" s="43"/>
    </row>
    <row r="98" spans="1:59" s="40" customFormat="1" ht="16.149999999999999" customHeight="1" x14ac:dyDescent="0.2">
      <c r="A98" s="41" t="s">
        <v>442</v>
      </c>
      <c r="B98" s="107" t="s">
        <v>29</v>
      </c>
      <c r="C98" s="149" t="s">
        <v>218</v>
      </c>
      <c r="D98" s="31"/>
      <c r="E98" s="32" t="str">
        <f>IF(D98*15=0,"",D98*15)</f>
        <v/>
      </c>
      <c r="F98" s="33"/>
      <c r="G98" s="32" t="str">
        <f>IF(F98*15=0,"",F98*15)</f>
        <v/>
      </c>
      <c r="H98" s="33"/>
      <c r="I98" s="34"/>
      <c r="J98" s="35"/>
      <c r="K98" s="32" t="str">
        <f>IF(J98*15=0,"",J98*15)</f>
        <v/>
      </c>
      <c r="L98" s="33"/>
      <c r="M98" s="32" t="str">
        <f>IF(L98*15=0,"",L98*15)</f>
        <v/>
      </c>
      <c r="N98" s="33"/>
      <c r="O98" s="34"/>
      <c r="P98" s="35"/>
      <c r="Q98" s="32" t="str">
        <f>IF(P98*15=0,"",P98*15)</f>
        <v/>
      </c>
      <c r="R98" s="33"/>
      <c r="S98" s="32" t="str">
        <f>IF(R98*15=0,"",R98*15)</f>
        <v/>
      </c>
      <c r="T98" s="33"/>
      <c r="U98" s="34"/>
      <c r="V98" s="35"/>
      <c r="W98" s="32" t="str">
        <f>IF(V98*15=0,"",V98*15)</f>
        <v/>
      </c>
      <c r="X98" s="33"/>
      <c r="Y98" s="32" t="str">
        <f>IF(X98*15=0,"",X98*15)</f>
        <v/>
      </c>
      <c r="Z98" s="33"/>
      <c r="AA98" s="34"/>
      <c r="AB98" s="35"/>
      <c r="AC98" s="32" t="str">
        <f>IF(AB98*15=0,"",AB98*15)</f>
        <v/>
      </c>
      <c r="AD98" s="33"/>
      <c r="AE98" s="32" t="str">
        <f>IF(AD98*15=0,"",AD98*15)</f>
        <v/>
      </c>
      <c r="AF98" s="33"/>
      <c r="AG98" s="36"/>
      <c r="AH98" s="35"/>
      <c r="AI98" s="32" t="str">
        <f>IF(AH98*15=0,"",AH98*15)</f>
        <v/>
      </c>
      <c r="AJ98" s="33"/>
      <c r="AK98" s="32" t="str">
        <f>IF(AJ98*15=0,"",AJ98*15)</f>
        <v/>
      </c>
      <c r="AL98" s="33"/>
      <c r="AM98" s="36"/>
      <c r="AN98" s="35"/>
      <c r="AO98" s="32" t="str">
        <f>IF(AN98*15=0,"",AN98*15)</f>
        <v/>
      </c>
      <c r="AP98" s="33"/>
      <c r="AQ98" s="32" t="str">
        <f>IF(AP98*15=0,"",AP98*15)</f>
        <v/>
      </c>
      <c r="AR98" s="33"/>
      <c r="AS98" s="36"/>
      <c r="AT98" s="35"/>
      <c r="AU98" s="32" t="str">
        <f>IF(AT98*15=0,"",AT98*15)</f>
        <v/>
      </c>
      <c r="AV98" s="33">
        <v>2</v>
      </c>
      <c r="AW98" s="32">
        <f>IF(AV98*15=0,"",AV98*15)</f>
        <v>30</v>
      </c>
      <c r="AX98" s="33"/>
      <c r="AY98" s="36"/>
      <c r="AZ98" s="37" t="str">
        <f>IF(D98+J98+P98+V98+AB98+AH98+AN98+AT98=0,"",D98+J98+P98+V98+AB98+AH98+AN98+AT98)</f>
        <v/>
      </c>
      <c r="BA98" s="32" t="str">
        <f>IF((D98+J98+P98+V98+AB98+AH98+AN98+AT98)*15=0,"",(D98+J98+P98+V98+AB98+AH98+AN98+AT98)*15)</f>
        <v/>
      </c>
      <c r="BB98" s="38">
        <f>IF(F98+L98+R98+X98+AD98+AJ98+AP98+AV98=0,"",F98+L98+R98+X98+AD98+AJ98+AP98+AV98)</f>
        <v>2</v>
      </c>
      <c r="BC98" s="32">
        <f>IF((F98+L98+R98+X98+AD98+AJ98+AP98+AV98)*15=0,"",(F98+L98+R98+X98+AD98+AJ98+AP98+AV98)*15)</f>
        <v>30</v>
      </c>
      <c r="BD98" s="38" t="str">
        <f>IF(H98+N98+T98+Z98+AF98+AL98+AR98+AX98=0,"",H98+N98+T98+Z98+AF98+AL98+AR98+AX98)</f>
        <v/>
      </c>
      <c r="BE98" s="39">
        <f>IF((D98+J98+P98+V98+AB98+F98+L98+R98+X98+AD98+AH98+AN98+AT98+AF98+AP98+AV98)=0,"",(D98+J98+P98+V98+AB98+F98+L98+R98+X98+AD98+AH98+AN98+AT98+AJ98+AP98+AV98))</f>
        <v>2</v>
      </c>
      <c r="BF98" s="430"/>
      <c r="BG98" s="43"/>
    </row>
    <row r="99" spans="1:59" s="40" customFormat="1" ht="16.149999999999999" customHeight="1" x14ac:dyDescent="0.2">
      <c r="A99" s="41" t="s">
        <v>443</v>
      </c>
      <c r="B99" s="107" t="s">
        <v>29</v>
      </c>
      <c r="C99" s="149" t="s">
        <v>219</v>
      </c>
      <c r="D99" s="31"/>
      <c r="E99" s="32" t="str">
        <f>IF(D99*15=0,"",D99*15)</f>
        <v/>
      </c>
      <c r="F99" s="33"/>
      <c r="G99" s="32" t="str">
        <f>IF(F99*15=0,"",F99*15)</f>
        <v/>
      </c>
      <c r="H99" s="33"/>
      <c r="I99" s="34"/>
      <c r="J99" s="35"/>
      <c r="K99" s="32" t="str">
        <f>IF(J99*15=0,"",J99*15)</f>
        <v/>
      </c>
      <c r="L99" s="33"/>
      <c r="M99" s="32" t="str">
        <f>IF(L99*15=0,"",L99*15)</f>
        <v/>
      </c>
      <c r="N99" s="33"/>
      <c r="O99" s="34"/>
      <c r="P99" s="35"/>
      <c r="Q99" s="32" t="str">
        <f>IF(P99*15=0,"",P99*15)</f>
        <v/>
      </c>
      <c r="R99" s="33"/>
      <c r="S99" s="32" t="str">
        <f>IF(R99*15=0,"",R99*15)</f>
        <v/>
      </c>
      <c r="T99" s="33"/>
      <c r="U99" s="34"/>
      <c r="V99" s="35"/>
      <c r="W99" s="32" t="str">
        <f>IF(V99*15=0,"",V99*15)</f>
        <v/>
      </c>
      <c r="X99" s="33"/>
      <c r="Y99" s="32" t="str">
        <f>IF(X99*15=0,"",X99*15)</f>
        <v/>
      </c>
      <c r="Z99" s="33"/>
      <c r="AA99" s="34"/>
      <c r="AB99" s="35"/>
      <c r="AC99" s="32" t="str">
        <f>IF(AB99*15=0,"",AB99*15)</f>
        <v/>
      </c>
      <c r="AD99" s="33"/>
      <c r="AE99" s="32" t="str">
        <f>IF(AD99*15=0,"",AD99*15)</f>
        <v/>
      </c>
      <c r="AF99" s="33"/>
      <c r="AG99" s="36"/>
      <c r="AH99" s="35"/>
      <c r="AI99" s="32" t="str">
        <f>IF(AH99*15=0,"",AH99*15)</f>
        <v/>
      </c>
      <c r="AJ99" s="33"/>
      <c r="AK99" s="32" t="str">
        <f>IF(AJ99*15=0,"",AJ99*15)</f>
        <v/>
      </c>
      <c r="AL99" s="33"/>
      <c r="AM99" s="36"/>
      <c r="AN99" s="35"/>
      <c r="AO99" s="32" t="str">
        <f>IF(AN99*15=0,"",AN99*15)</f>
        <v/>
      </c>
      <c r="AP99" s="33"/>
      <c r="AQ99" s="32" t="str">
        <f>IF(AP99*15=0,"",AP99*15)</f>
        <v/>
      </c>
      <c r="AR99" s="33"/>
      <c r="AS99" s="36"/>
      <c r="AT99" s="35"/>
      <c r="AU99" s="32" t="str">
        <f>IF(AT99*15=0,"",AT99*15)</f>
        <v/>
      </c>
      <c r="AV99" s="33"/>
      <c r="AW99" s="32" t="str">
        <f>IF(AV99*15=0,"",AV99*15)</f>
        <v/>
      </c>
      <c r="AX99" s="33">
        <v>10</v>
      </c>
      <c r="AY99" s="36" t="s">
        <v>220</v>
      </c>
      <c r="AZ99" s="37" t="str">
        <f>IF(D99+J99+P99+V99+AB99+AH99+AN99+AT99=0,"",D99+J99+P99+V99+AB99+AH99+AN99+AT99)</f>
        <v/>
      </c>
      <c r="BA99" s="32" t="str">
        <f>IF((D99+J99+P99+V99+AB99+AH99+AN99+AT99)*15=0,"",(D99+J99+P99+V99+AB99+AH99+AN99+AT99)*15)</f>
        <v/>
      </c>
      <c r="BB99" s="38" t="str">
        <f>IF(F99+L99+R99+X99+AD99+AJ99+AP99+AV99=0,"",F99+L99+R99+X99+AD99+AJ99+AP99+AV99)</f>
        <v/>
      </c>
      <c r="BC99" s="32" t="str">
        <f>IF((F99+L99+R99+X99+AD99+AJ99+AP99+AV99)*15=0,"",(F99+L99+R99+X99+AD99+AJ99+AP99+AV99)*15)</f>
        <v/>
      </c>
      <c r="BD99" s="38">
        <f>IF(H99+N99+T99+Z99+AF99+AL99+AR99+AX99=0,"",H99+N99+T99+Z99+AF99+AL99+AR99+AX99)</f>
        <v>10</v>
      </c>
      <c r="BE99" s="39" t="str">
        <f>IF((D99+J99+P99+V99+AB99+F99+L99+R99+X99+AD99+AH99+AN99+AT99+AF99+AP99+AV99)=0,"",(D99+J99+P99+V99+AB99+F99+L99+R99+X99+AD99+AH99+AN99+AT99+AJ99+AP99+AV99))</f>
        <v/>
      </c>
      <c r="BF99" s="430"/>
      <c r="BG99" s="43"/>
    </row>
    <row r="100" spans="1:59" s="40" customFormat="1" ht="16.149999999999999" customHeight="1" x14ac:dyDescent="0.2">
      <c r="A100" s="41" t="s">
        <v>448</v>
      </c>
      <c r="B100" s="107" t="s">
        <v>29</v>
      </c>
      <c r="C100" s="149" t="s">
        <v>322</v>
      </c>
      <c r="D100" s="150"/>
      <c r="E100" s="46" t="str">
        <f>IF(D100*15=0,"",D100*15)</f>
        <v/>
      </c>
      <c r="F100" s="47"/>
      <c r="G100" s="46" t="str">
        <f>IF(F100*15=0,"",F100*15)</f>
        <v/>
      </c>
      <c r="H100" s="47"/>
      <c r="I100" s="44"/>
      <c r="J100" s="45"/>
      <c r="K100" s="46" t="str">
        <f>IF(J100*15=0,"",J100*15)</f>
        <v/>
      </c>
      <c r="L100" s="47"/>
      <c r="M100" s="46" t="str">
        <f>IF(L100*15=0,"",L100*15)</f>
        <v/>
      </c>
      <c r="N100" s="47"/>
      <c r="O100" s="44"/>
      <c r="P100" s="45"/>
      <c r="Q100" s="46" t="str">
        <f>IF(P100*15=0,"",P100*15)</f>
        <v/>
      </c>
      <c r="R100" s="47"/>
      <c r="S100" s="46" t="str">
        <f>IF(R100*15=0,"",R100*15)</f>
        <v/>
      </c>
      <c r="T100" s="47"/>
      <c r="U100" s="44"/>
      <c r="V100" s="45"/>
      <c r="W100" s="46" t="str">
        <f>IF(V100*15=0,"",V100*15)</f>
        <v/>
      </c>
      <c r="X100" s="47"/>
      <c r="Y100" s="46" t="str">
        <f>IF(X100*15=0,"",X100*15)</f>
        <v/>
      </c>
      <c r="Z100" s="47"/>
      <c r="AA100" s="44"/>
      <c r="AB100" s="35"/>
      <c r="AC100" s="32" t="str">
        <f>IF(AB100*15=0,"",AB100*15)</f>
        <v/>
      </c>
      <c r="AD100" s="33"/>
      <c r="AE100" s="32" t="str">
        <f>IF(AD100*15=0,"",AD100*15)</f>
        <v/>
      </c>
      <c r="AF100" s="33"/>
      <c r="AG100" s="48"/>
      <c r="AH100" s="35"/>
      <c r="AI100" s="32" t="str">
        <f>IF(AH100*15=0,"",AH100*15)</f>
        <v/>
      </c>
      <c r="AJ100" s="33"/>
      <c r="AK100" s="32" t="str">
        <f>IF(AJ100*15=0,"",AJ100*15)</f>
        <v/>
      </c>
      <c r="AL100" s="33"/>
      <c r="AM100" s="48"/>
      <c r="AN100" s="35"/>
      <c r="AO100" s="32" t="str">
        <f>IF(AN100*15=0,"",AN100*15)</f>
        <v/>
      </c>
      <c r="AP100" s="33"/>
      <c r="AQ100" s="32" t="str">
        <f>IF(AP100*15=0,"",AP100*15)</f>
        <v/>
      </c>
      <c r="AR100" s="33"/>
      <c r="AS100" s="48"/>
      <c r="AT100" s="35"/>
      <c r="AU100" s="32" t="str">
        <f>IF(AT100*15=0,"",AT100*15)</f>
        <v/>
      </c>
      <c r="AV100" s="33"/>
      <c r="AW100" s="32" t="str">
        <f>IF(AV100*15=0,"",AV100*15)</f>
        <v/>
      </c>
      <c r="AX100" s="33"/>
      <c r="AY100" s="48" t="s">
        <v>220</v>
      </c>
      <c r="AZ100" s="37" t="str">
        <f>IF(D100+J100+P100+V100+AB100+AH100+AN100+AT100=0,"",D100+J100+P100+V100+AB100+AH100+AN100+AT100)</f>
        <v/>
      </c>
      <c r="BA100" s="32" t="str">
        <f>IF((D100+J100+P100+V100+AB100+AH100+AN100+AT100)*15=0,"",(D100+J100+P100+V100+AB100+AH100+AN100+AT100)*15)</f>
        <v/>
      </c>
      <c r="BB100" s="38" t="str">
        <f>IF(F100+L100+R100+X100+AD100+AJ100+AP100+AV100=0,"",F100+L100+R100+X100+AD100+AJ100+AP100+AV100)</f>
        <v/>
      </c>
      <c r="BC100" s="32" t="str">
        <f>IF((F100+L100+R100+X100+AD100+AJ100+AP100+AV100)*15=0,"",(F100+L100+R100+X100+AD100+AJ100+AP100+AV100)*15)</f>
        <v/>
      </c>
      <c r="BD100" s="38" t="str">
        <f>IF(H100+N100+T100+Z100+AF100+AL100+AR100+AX100=0,"",H100+N100+T100+Z100+AF100+AL100+AR100+AX100)</f>
        <v/>
      </c>
      <c r="BE100" s="49" t="str">
        <f>IF((D100+J100+P100+V100+AB100+F100+L100+R100+X100+AD100+AH100+AN100+AT100+AF100+AP100+AV100)=0,"",(D100+J100+P100+V100+AB100+F100+L100+R100+X100+AD100+AH100+AN100+AT100+AJ100+AP100+AV100))</f>
        <v/>
      </c>
      <c r="BF100" s="430"/>
      <c r="BG100" s="43"/>
    </row>
    <row r="101" spans="1:59" s="317" customFormat="1" ht="16.149999999999999" customHeight="1" thickBot="1" x14ac:dyDescent="0.25">
      <c r="A101" s="720" t="s">
        <v>222</v>
      </c>
      <c r="B101" s="721"/>
      <c r="C101" s="722"/>
      <c r="D101" s="151" t="str">
        <f>IF(SUM(D86:D100)=0,"",SUM(D86:D100))</f>
        <v/>
      </c>
      <c r="E101" s="110" t="str">
        <f>IF(SUM(D86:D100)*15=0,"",SUM(D86:D100)*15)</f>
        <v/>
      </c>
      <c r="F101" s="110" t="str">
        <f>IF(SUM(F86:F100)=0,"",SUM(F86:F100))</f>
        <v/>
      </c>
      <c r="G101" s="110" t="str">
        <f>IF(SUM(F86:F100)*15=0,"",SUM(F86:F100)*15)</f>
        <v/>
      </c>
      <c r="H101" s="110" t="str">
        <f>IF(SUM(H86:H100)=0,"",SUM(H86:H100))</f>
        <v/>
      </c>
      <c r="I101" s="111" t="str">
        <f>IF(SUM(D86:D100)+SUM(F86:F100)=0,"",SUM(D86:D100)+SUM(F86:F100))</f>
        <v/>
      </c>
      <c r="J101" s="151" t="str">
        <f>IF(SUM(J86:J100)=0,"",SUM(J86:J100))</f>
        <v/>
      </c>
      <c r="K101" s="110" t="str">
        <f>IF(SUM(J86:J100)*15=0,"",SUM(J86:J100)*15)</f>
        <v/>
      </c>
      <c r="L101" s="110" t="str">
        <f>IF(SUM(L86:L100)=0,"",SUM(L86:L100))</f>
        <v/>
      </c>
      <c r="M101" s="110" t="str">
        <f>IF(SUM(L86:L100)*15=0,"",SUM(L86:L100)*15)</f>
        <v/>
      </c>
      <c r="N101" s="110" t="str">
        <f>IF(SUM(N86:N100)=0,"",SUM(N86:N100))</f>
        <v/>
      </c>
      <c r="O101" s="111" t="str">
        <f>IF(SUM(J86:J100)+SUM(L86:L100)=0,"",SUM(J86:J100)+SUM(L86:L100))</f>
        <v/>
      </c>
      <c r="P101" s="151" t="str">
        <f>IF(SUM(P86:P100)=0,"",SUM(P86:P100))</f>
        <v/>
      </c>
      <c r="Q101" s="110" t="str">
        <f>IF(SUM(P86:P100)*15=0,"",SUM(P86:P100)*15)</f>
        <v/>
      </c>
      <c r="R101" s="110" t="str">
        <f>IF(SUM(R86:R100)=0,"",SUM(R86:R100))</f>
        <v/>
      </c>
      <c r="S101" s="110" t="str">
        <f>IF(SUM(R86:R100)*15=0,"",SUM(R86:R100)*15)</f>
        <v/>
      </c>
      <c r="T101" s="110" t="str">
        <f>IF(SUM(T86:T100)=0,"",SUM(T86:T100))</f>
        <v/>
      </c>
      <c r="U101" s="111" t="str">
        <f>IF(SUM(P86:P100)+SUM(R86:R100)=0,"",SUM(P86:P100)+SUM(R86:R100))</f>
        <v/>
      </c>
      <c r="V101" s="151" t="str">
        <f>IF(SUM(V86:V100)=0,"",SUM(V86:V100))</f>
        <v/>
      </c>
      <c r="W101" s="110" t="str">
        <f>IF(SUM(V86:V100)*15=0,"",SUM(V86:V100)*15)</f>
        <v/>
      </c>
      <c r="X101" s="110">
        <f>IF(SUM(X86:X100)=0,"",SUM(X86:X100))</f>
        <v>2</v>
      </c>
      <c r="Y101" s="110">
        <f>IF(SUM(X86:X100)*15=0,"",SUM(X86:X100)*15)</f>
        <v>30</v>
      </c>
      <c r="Z101" s="110">
        <f>IF(SUM(Z86:Z100)=0,"",SUM(Z86:Z100))</f>
        <v>3</v>
      </c>
      <c r="AA101" s="351">
        <f>IF(SUM(V86:V100)+SUM(X86:X100)=0,"",SUM(V86:V100)+SUM(X86:X100))</f>
        <v>2</v>
      </c>
      <c r="AB101" s="151">
        <f>IF(SUM(AB86:AB100)=0,"",SUM(AB86:AB100))</f>
        <v>6</v>
      </c>
      <c r="AC101" s="110">
        <f>IF(SUM(AB86:AB100)*15=0,"",SUM(AB86:AB100)*15)</f>
        <v>90</v>
      </c>
      <c r="AD101" s="110">
        <f>IF(SUM(AD86:AD100)=0,"",SUM(AD86:AD100))</f>
        <v>3</v>
      </c>
      <c r="AE101" s="110">
        <f>IF(SUM(AD86:AD100)*15=0,"",SUM(AD86:AD100)*15)</f>
        <v>45</v>
      </c>
      <c r="AF101" s="112">
        <f>IF(SUM(AF86:AF100)=0,"",SUM(AF86:AF100))</f>
        <v>8</v>
      </c>
      <c r="AG101" s="351">
        <f>IF(SUM(AB86:AB100)+SUM(AD86:AD100)=0,"",SUM(AB86:AB100)+SUM(AD86:AD100))</f>
        <v>9</v>
      </c>
      <c r="AH101" s="151">
        <f>IF(SUM(AH86:AH100)=0,"",SUM(AH86:AH100))</f>
        <v>4</v>
      </c>
      <c r="AI101" s="110">
        <f>IF(SUM(AH86:AH100)*15=0,"",SUM(AH86:AH100)*15)</f>
        <v>60</v>
      </c>
      <c r="AJ101" s="110">
        <f>IF(SUM(AJ86:AJ100)=0,"",SUM(AJ86:AJ100))</f>
        <v>1</v>
      </c>
      <c r="AK101" s="110">
        <f>IF(SUM(AJ86:AJ100)*15=0,"",SUM(AJ86:AJ100)*15)</f>
        <v>15</v>
      </c>
      <c r="AL101" s="112">
        <f>IF(SUM(AL86:AL100)=0,"",SUM(AL86:AL100))</f>
        <v>6</v>
      </c>
      <c r="AM101" s="351">
        <f>IF(SUM(AH86:AH100)+SUM(AJ86:AJ100)=0,"",SUM(AH86:AH100)+SUM(AJ86:AJ100))</f>
        <v>5</v>
      </c>
      <c r="AN101" s="151">
        <f>IF(SUM(AN86:AN100)=0,"",SUM(AN86:AN100))</f>
        <v>9</v>
      </c>
      <c r="AO101" s="110">
        <f>IF(SUM(AN86:AN100)*15=0,"",SUM(AN86:AN100)*15)</f>
        <v>135</v>
      </c>
      <c r="AP101" s="110">
        <f>IF(SUM(AP86:AP100)=0,"",SUM(AP86:AP100))</f>
        <v>11</v>
      </c>
      <c r="AQ101" s="110">
        <f>SUM(AQ90:AQ100)</f>
        <v>165</v>
      </c>
      <c r="AR101" s="112">
        <f>IF(SUM(AR86:AR100)=0,"",SUM(AR86:AR100))</f>
        <v>23</v>
      </c>
      <c r="AS101" s="351">
        <f>IF(SUM(AN86:AN100)+SUM(AP86:AP100)=0,"",SUM(AN86:AN100)+SUM(AP86:AP100))</f>
        <v>20</v>
      </c>
      <c r="AT101" s="151">
        <f>IF(SUM(AT86:AT100)=0,"",SUM(AT86:AT100))</f>
        <v>1</v>
      </c>
      <c r="AU101" s="110">
        <f>IF(SUM(AT86:AT100)*15=0,"",SUM(AT86:AT100)*15)</f>
        <v>15</v>
      </c>
      <c r="AV101" s="110">
        <f>IF(SUM(AV86:AV100)=0,"",SUM(AV86:AV100))</f>
        <v>16</v>
      </c>
      <c r="AW101" s="110">
        <f>IF(SUM(AV86:AV100)*15=0,"",SUM(AV86:AV100)*15)</f>
        <v>240</v>
      </c>
      <c r="AX101" s="112">
        <f>IF(SUM(AX86:AX100)=0,"",SUM(AX86:AX100))</f>
        <v>26</v>
      </c>
      <c r="AY101" s="352">
        <f>IF(SUM(AT86:AT100)+SUM(AV86:AV100)=0,"",SUM(AT86:AT100)+SUM(AV86:AV100))</f>
        <v>17</v>
      </c>
      <c r="AZ101" s="152">
        <f>IF(SUM(AZ86:AZ100)=0,"",SUM(AZ86:AZ100))</f>
        <v>20</v>
      </c>
      <c r="BA101" s="114">
        <f>IF(SUM(AZ86:AZ100)*15=0,"",SUM(AZ86:AZ100)*15)</f>
        <v>300</v>
      </c>
      <c r="BB101" s="114">
        <f>IF(SUM(BB86:BB100)=0,"",SUM(BB86:BB100))</f>
        <v>33</v>
      </c>
      <c r="BC101" s="114">
        <f>IF(SUM(BB86:BB100)*15=0,"",SUM(BB86:BB100)*15)</f>
        <v>495</v>
      </c>
      <c r="BD101" s="115">
        <f>IF(SUM(BD86:BD100)=0,"",SUM(BD86:BD100))</f>
        <v>66</v>
      </c>
      <c r="BE101" s="353">
        <f>IF(SUM(AZ86:AZ100)+SUM(BB86:BB100)=0,"",SUM(AZ86:AZ100)+SUM(BB86:BB100))</f>
        <v>53</v>
      </c>
      <c r="BF101" s="428"/>
      <c r="BG101" s="24"/>
    </row>
    <row r="102" spans="1:59" s="317" customFormat="1" ht="16.149999999999999" hidden="1" customHeight="1" thickBot="1" x14ac:dyDescent="0.25">
      <c r="A102" s="723" t="s">
        <v>146</v>
      </c>
      <c r="B102" s="724"/>
      <c r="C102" s="725"/>
      <c r="D102" s="153">
        <f>SUM(D101)</f>
        <v>0</v>
      </c>
      <c r="E102" s="154">
        <f t="shared" ref="E102:BE102" si="153">SUM(E101)</f>
        <v>0</v>
      </c>
      <c r="F102" s="154">
        <f t="shared" si="153"/>
        <v>0</v>
      </c>
      <c r="G102" s="154">
        <f t="shared" si="153"/>
        <v>0</v>
      </c>
      <c r="H102" s="154">
        <f t="shared" si="153"/>
        <v>0</v>
      </c>
      <c r="I102" s="155">
        <f t="shared" si="153"/>
        <v>0</v>
      </c>
      <c r="J102" s="156">
        <f t="shared" si="153"/>
        <v>0</v>
      </c>
      <c r="K102" s="154">
        <f t="shared" si="153"/>
        <v>0</v>
      </c>
      <c r="L102" s="154">
        <f t="shared" si="153"/>
        <v>0</v>
      </c>
      <c r="M102" s="154">
        <f t="shared" si="153"/>
        <v>0</v>
      </c>
      <c r="N102" s="154">
        <f t="shared" si="153"/>
        <v>0</v>
      </c>
      <c r="O102" s="155">
        <f t="shared" si="153"/>
        <v>0</v>
      </c>
      <c r="P102" s="156">
        <f t="shared" si="153"/>
        <v>0</v>
      </c>
      <c r="Q102" s="154">
        <f t="shared" si="153"/>
        <v>0</v>
      </c>
      <c r="R102" s="154">
        <f t="shared" si="153"/>
        <v>0</v>
      </c>
      <c r="S102" s="154">
        <f t="shared" si="153"/>
        <v>0</v>
      </c>
      <c r="T102" s="155">
        <f t="shared" si="153"/>
        <v>0</v>
      </c>
      <c r="U102" s="156">
        <f t="shared" si="153"/>
        <v>0</v>
      </c>
      <c r="V102" s="154">
        <f t="shared" si="153"/>
        <v>0</v>
      </c>
      <c r="W102" s="154">
        <f t="shared" si="153"/>
        <v>0</v>
      </c>
      <c r="X102" s="154">
        <f t="shared" si="153"/>
        <v>2</v>
      </c>
      <c r="Y102" s="154">
        <f t="shared" si="153"/>
        <v>30</v>
      </c>
      <c r="Z102" s="154">
        <f t="shared" si="153"/>
        <v>3</v>
      </c>
      <c r="AA102" s="155">
        <f t="shared" si="153"/>
        <v>2</v>
      </c>
      <c r="AB102" s="157">
        <f t="shared" si="153"/>
        <v>6</v>
      </c>
      <c r="AC102" s="157">
        <f t="shared" si="153"/>
        <v>90</v>
      </c>
      <c r="AD102" s="157">
        <f t="shared" si="153"/>
        <v>3</v>
      </c>
      <c r="AE102" s="157">
        <f t="shared" si="153"/>
        <v>45</v>
      </c>
      <c r="AF102" s="157">
        <f t="shared" si="153"/>
        <v>8</v>
      </c>
      <c r="AG102" s="157">
        <f t="shared" si="153"/>
        <v>9</v>
      </c>
      <c r="AH102" s="157">
        <f t="shared" si="153"/>
        <v>4</v>
      </c>
      <c r="AI102" s="157">
        <f t="shared" si="153"/>
        <v>60</v>
      </c>
      <c r="AJ102" s="157">
        <f t="shared" si="153"/>
        <v>1</v>
      </c>
      <c r="AK102" s="157">
        <f t="shared" si="153"/>
        <v>15</v>
      </c>
      <c r="AL102" s="157">
        <f t="shared" si="153"/>
        <v>6</v>
      </c>
      <c r="AM102" s="157">
        <f t="shared" si="153"/>
        <v>5</v>
      </c>
      <c r="AN102" s="157">
        <f t="shared" si="153"/>
        <v>9</v>
      </c>
      <c r="AO102" s="157">
        <f t="shared" si="153"/>
        <v>135</v>
      </c>
      <c r="AP102" s="157">
        <f t="shared" si="153"/>
        <v>11</v>
      </c>
      <c r="AQ102" s="157">
        <f t="shared" si="153"/>
        <v>165</v>
      </c>
      <c r="AR102" s="157">
        <f t="shared" si="153"/>
        <v>23</v>
      </c>
      <c r="AS102" s="157">
        <f t="shared" si="153"/>
        <v>20</v>
      </c>
      <c r="AT102" s="157">
        <f t="shared" si="153"/>
        <v>1</v>
      </c>
      <c r="AU102" s="157">
        <f t="shared" si="153"/>
        <v>15</v>
      </c>
      <c r="AV102" s="157">
        <f t="shared" si="153"/>
        <v>16</v>
      </c>
      <c r="AW102" s="157">
        <f t="shared" si="153"/>
        <v>240</v>
      </c>
      <c r="AX102" s="157">
        <f t="shared" si="153"/>
        <v>26</v>
      </c>
      <c r="AY102" s="158">
        <f t="shared" si="153"/>
        <v>17</v>
      </c>
      <c r="AZ102" s="159">
        <f t="shared" si="153"/>
        <v>20</v>
      </c>
      <c r="BA102" s="160">
        <f t="shared" si="153"/>
        <v>300</v>
      </c>
      <c r="BB102" s="160">
        <f t="shared" si="153"/>
        <v>33</v>
      </c>
      <c r="BC102" s="160">
        <f t="shared" si="153"/>
        <v>495</v>
      </c>
      <c r="BD102" s="160">
        <f t="shared" si="153"/>
        <v>66</v>
      </c>
      <c r="BE102" s="161">
        <f t="shared" si="153"/>
        <v>53</v>
      </c>
      <c r="BF102" s="428"/>
      <c r="BG102" s="24"/>
    </row>
    <row r="103" spans="1:59" s="318" customFormat="1" ht="16.149999999999999" customHeight="1" thickBot="1" x14ac:dyDescent="0.25">
      <c r="A103" s="707" t="s">
        <v>223</v>
      </c>
      <c r="B103" s="708"/>
      <c r="C103" s="709"/>
      <c r="D103" s="467">
        <f t="shared" ref="D103:AI103" si="154">IF((D102+D84+D57)=0,"",(D102+D84+D57))</f>
        <v>16</v>
      </c>
      <c r="E103" s="468">
        <f t="shared" si="154"/>
        <v>212</v>
      </c>
      <c r="F103" s="468">
        <f t="shared" si="154"/>
        <v>21</v>
      </c>
      <c r="G103" s="468">
        <f t="shared" si="154"/>
        <v>262</v>
      </c>
      <c r="H103" s="469">
        <f t="shared" si="154"/>
        <v>30</v>
      </c>
      <c r="I103" s="470">
        <f t="shared" si="154"/>
        <v>37</v>
      </c>
      <c r="J103" s="470">
        <f t="shared" si="154"/>
        <v>20</v>
      </c>
      <c r="K103" s="468">
        <f t="shared" si="154"/>
        <v>300</v>
      </c>
      <c r="L103" s="468">
        <f t="shared" si="154"/>
        <v>4</v>
      </c>
      <c r="M103" s="468">
        <f t="shared" si="154"/>
        <v>60</v>
      </c>
      <c r="N103" s="469">
        <f t="shared" si="154"/>
        <v>30</v>
      </c>
      <c r="O103" s="470">
        <f t="shared" si="154"/>
        <v>24</v>
      </c>
      <c r="P103" s="470">
        <f t="shared" si="154"/>
        <v>18</v>
      </c>
      <c r="Q103" s="468">
        <f t="shared" si="154"/>
        <v>270</v>
      </c>
      <c r="R103" s="468">
        <f t="shared" si="154"/>
        <v>6</v>
      </c>
      <c r="S103" s="468">
        <f t="shared" si="154"/>
        <v>90</v>
      </c>
      <c r="T103" s="469">
        <f t="shared" si="154"/>
        <v>30</v>
      </c>
      <c r="U103" s="470">
        <f t="shared" si="154"/>
        <v>24</v>
      </c>
      <c r="V103" s="470">
        <f t="shared" si="154"/>
        <v>14</v>
      </c>
      <c r="W103" s="468">
        <f t="shared" si="154"/>
        <v>210</v>
      </c>
      <c r="X103" s="468">
        <f t="shared" si="154"/>
        <v>8</v>
      </c>
      <c r="Y103" s="468">
        <f t="shared" si="154"/>
        <v>120</v>
      </c>
      <c r="Z103" s="469">
        <f t="shared" si="154"/>
        <v>30</v>
      </c>
      <c r="AA103" s="470">
        <f t="shared" si="154"/>
        <v>22</v>
      </c>
      <c r="AB103" s="470">
        <f t="shared" si="154"/>
        <v>19</v>
      </c>
      <c r="AC103" s="468">
        <f t="shared" si="154"/>
        <v>285</v>
      </c>
      <c r="AD103" s="468">
        <f t="shared" si="154"/>
        <v>5</v>
      </c>
      <c r="AE103" s="468">
        <f t="shared" si="154"/>
        <v>75</v>
      </c>
      <c r="AF103" s="469">
        <f t="shared" si="154"/>
        <v>30</v>
      </c>
      <c r="AG103" s="470">
        <f t="shared" si="154"/>
        <v>24</v>
      </c>
      <c r="AH103" s="470">
        <f t="shared" si="154"/>
        <v>13</v>
      </c>
      <c r="AI103" s="468">
        <f t="shared" si="154"/>
        <v>195</v>
      </c>
      <c r="AJ103" s="468">
        <f t="shared" ref="AJ103:BE103" si="155">IF((AJ102+AJ84+AJ57)=0,"",(AJ102+AJ84+AJ57))</f>
        <v>6</v>
      </c>
      <c r="AK103" s="468">
        <f t="shared" si="155"/>
        <v>90</v>
      </c>
      <c r="AL103" s="469">
        <f t="shared" si="155"/>
        <v>30</v>
      </c>
      <c r="AM103" s="470">
        <f t="shared" si="155"/>
        <v>19</v>
      </c>
      <c r="AN103" s="470">
        <f t="shared" si="155"/>
        <v>12</v>
      </c>
      <c r="AO103" s="468">
        <f t="shared" si="155"/>
        <v>180</v>
      </c>
      <c r="AP103" s="468">
        <f t="shared" si="155"/>
        <v>13</v>
      </c>
      <c r="AQ103" s="468">
        <f t="shared" si="155"/>
        <v>195</v>
      </c>
      <c r="AR103" s="469">
        <f t="shared" si="155"/>
        <v>30</v>
      </c>
      <c r="AS103" s="470">
        <f t="shared" si="155"/>
        <v>25</v>
      </c>
      <c r="AT103" s="470">
        <f t="shared" si="155"/>
        <v>2</v>
      </c>
      <c r="AU103" s="468">
        <f t="shared" si="155"/>
        <v>30</v>
      </c>
      <c r="AV103" s="468">
        <f t="shared" si="155"/>
        <v>16</v>
      </c>
      <c r="AW103" s="468">
        <f t="shared" si="155"/>
        <v>240</v>
      </c>
      <c r="AX103" s="469">
        <f t="shared" si="155"/>
        <v>30</v>
      </c>
      <c r="AY103" s="471">
        <f t="shared" si="155"/>
        <v>18</v>
      </c>
      <c r="AZ103" s="472">
        <f t="shared" si="155"/>
        <v>114</v>
      </c>
      <c r="BA103" s="473">
        <f t="shared" si="155"/>
        <v>1710</v>
      </c>
      <c r="BB103" s="473">
        <f t="shared" si="155"/>
        <v>79</v>
      </c>
      <c r="BC103" s="473">
        <f t="shared" si="155"/>
        <v>1185</v>
      </c>
      <c r="BD103" s="473">
        <f t="shared" si="155"/>
        <v>240</v>
      </c>
      <c r="BE103" s="473">
        <f t="shared" si="155"/>
        <v>193</v>
      </c>
      <c r="BF103" s="428"/>
      <c r="BG103" s="24"/>
    </row>
    <row r="104" spans="1:59" s="174" customFormat="1" ht="16.149999999999999" hidden="1" customHeight="1" thickBot="1" x14ac:dyDescent="0.25">
      <c r="A104" s="795" t="s">
        <v>146</v>
      </c>
      <c r="B104" s="796"/>
      <c r="C104" s="797"/>
      <c r="D104" s="475">
        <f>SUM(D103)</f>
        <v>16</v>
      </c>
      <c r="E104" s="476">
        <f t="shared" ref="E104:BE104" si="156">SUM(E103)</f>
        <v>212</v>
      </c>
      <c r="F104" s="476">
        <f t="shared" si="156"/>
        <v>21</v>
      </c>
      <c r="G104" s="476">
        <f t="shared" si="156"/>
        <v>262</v>
      </c>
      <c r="H104" s="476">
        <f t="shared" si="156"/>
        <v>30</v>
      </c>
      <c r="I104" s="477">
        <f t="shared" si="156"/>
        <v>37</v>
      </c>
      <c r="J104" s="475">
        <f t="shared" si="156"/>
        <v>20</v>
      </c>
      <c r="K104" s="476">
        <f t="shared" si="156"/>
        <v>300</v>
      </c>
      <c r="L104" s="476">
        <f t="shared" si="156"/>
        <v>4</v>
      </c>
      <c r="M104" s="476">
        <f t="shared" si="156"/>
        <v>60</v>
      </c>
      <c r="N104" s="476">
        <f t="shared" si="156"/>
        <v>30</v>
      </c>
      <c r="O104" s="477">
        <f t="shared" si="156"/>
        <v>24</v>
      </c>
      <c r="P104" s="475">
        <f t="shared" si="156"/>
        <v>18</v>
      </c>
      <c r="Q104" s="476">
        <f t="shared" si="156"/>
        <v>270</v>
      </c>
      <c r="R104" s="476">
        <f t="shared" si="156"/>
        <v>6</v>
      </c>
      <c r="S104" s="476">
        <f t="shared" si="156"/>
        <v>90</v>
      </c>
      <c r="T104" s="476">
        <f t="shared" si="156"/>
        <v>30</v>
      </c>
      <c r="U104" s="477">
        <f t="shared" si="156"/>
        <v>24</v>
      </c>
      <c r="V104" s="475">
        <f t="shared" si="156"/>
        <v>14</v>
      </c>
      <c r="W104" s="476">
        <f t="shared" si="156"/>
        <v>210</v>
      </c>
      <c r="X104" s="476">
        <f t="shared" si="156"/>
        <v>8</v>
      </c>
      <c r="Y104" s="476">
        <f t="shared" si="156"/>
        <v>120</v>
      </c>
      <c r="Z104" s="476">
        <f t="shared" si="156"/>
        <v>30</v>
      </c>
      <c r="AA104" s="477">
        <f t="shared" si="156"/>
        <v>22</v>
      </c>
      <c r="AB104" s="475">
        <f t="shared" si="156"/>
        <v>19</v>
      </c>
      <c r="AC104" s="476">
        <f t="shared" si="156"/>
        <v>285</v>
      </c>
      <c r="AD104" s="476">
        <f t="shared" si="156"/>
        <v>5</v>
      </c>
      <c r="AE104" s="476">
        <f t="shared" si="156"/>
        <v>75</v>
      </c>
      <c r="AF104" s="476">
        <f t="shared" si="156"/>
        <v>30</v>
      </c>
      <c r="AG104" s="477">
        <f t="shared" si="156"/>
        <v>24</v>
      </c>
      <c r="AH104" s="475">
        <f t="shared" si="156"/>
        <v>13</v>
      </c>
      <c r="AI104" s="476">
        <f t="shared" si="156"/>
        <v>195</v>
      </c>
      <c r="AJ104" s="476">
        <f t="shared" si="156"/>
        <v>6</v>
      </c>
      <c r="AK104" s="476">
        <f t="shared" si="156"/>
        <v>90</v>
      </c>
      <c r="AL104" s="476">
        <f t="shared" si="156"/>
        <v>30</v>
      </c>
      <c r="AM104" s="477">
        <f t="shared" si="156"/>
        <v>19</v>
      </c>
      <c r="AN104" s="475">
        <f t="shared" si="156"/>
        <v>12</v>
      </c>
      <c r="AO104" s="476">
        <f t="shared" si="156"/>
        <v>180</v>
      </c>
      <c r="AP104" s="476">
        <f t="shared" si="156"/>
        <v>13</v>
      </c>
      <c r="AQ104" s="476">
        <f t="shared" si="156"/>
        <v>195</v>
      </c>
      <c r="AR104" s="476">
        <f t="shared" si="156"/>
        <v>30</v>
      </c>
      <c r="AS104" s="477">
        <f t="shared" si="156"/>
        <v>25</v>
      </c>
      <c r="AT104" s="475">
        <f t="shared" si="156"/>
        <v>2</v>
      </c>
      <c r="AU104" s="476">
        <f t="shared" si="156"/>
        <v>30</v>
      </c>
      <c r="AV104" s="476">
        <f t="shared" si="156"/>
        <v>16</v>
      </c>
      <c r="AW104" s="476">
        <f t="shared" si="156"/>
        <v>240</v>
      </c>
      <c r="AX104" s="476">
        <f t="shared" si="156"/>
        <v>30</v>
      </c>
      <c r="AY104" s="478">
        <f t="shared" si="156"/>
        <v>18</v>
      </c>
      <c r="AZ104" s="475">
        <f t="shared" si="156"/>
        <v>114</v>
      </c>
      <c r="BA104" s="476">
        <f t="shared" si="156"/>
        <v>1710</v>
      </c>
      <c r="BB104" s="476">
        <f t="shared" si="156"/>
        <v>79</v>
      </c>
      <c r="BC104" s="476">
        <f t="shared" si="156"/>
        <v>1185</v>
      </c>
      <c r="BD104" s="476">
        <f t="shared" si="156"/>
        <v>240</v>
      </c>
      <c r="BE104" s="476">
        <f t="shared" si="156"/>
        <v>193</v>
      </c>
      <c r="BF104" s="442"/>
      <c r="BG104" s="173"/>
    </row>
    <row r="105" spans="1:59" s="216" customFormat="1" ht="16.149999999999999" customHeight="1" thickBot="1" x14ac:dyDescent="0.25">
      <c r="A105" s="479"/>
      <c r="B105" s="480"/>
      <c r="C105" s="481"/>
      <c r="D105" s="790">
        <f>SUM(E103,G103)</f>
        <v>474</v>
      </c>
      <c r="E105" s="791"/>
      <c r="F105" s="791"/>
      <c r="G105" s="791"/>
      <c r="H105" s="791"/>
      <c r="I105" s="792"/>
      <c r="J105" s="790">
        <f>SUM(K103,M103)</f>
        <v>360</v>
      </c>
      <c r="K105" s="791"/>
      <c r="L105" s="791"/>
      <c r="M105" s="791"/>
      <c r="N105" s="791"/>
      <c r="O105" s="792"/>
      <c r="P105" s="790">
        <f>SUM(Q103,S103)</f>
        <v>360</v>
      </c>
      <c r="Q105" s="791"/>
      <c r="R105" s="791"/>
      <c r="S105" s="791"/>
      <c r="T105" s="791"/>
      <c r="U105" s="792"/>
      <c r="V105" s="790">
        <f>SUM(W103,Y103)</f>
        <v>330</v>
      </c>
      <c r="W105" s="791"/>
      <c r="X105" s="791"/>
      <c r="Y105" s="791"/>
      <c r="Z105" s="791"/>
      <c r="AA105" s="792"/>
      <c r="AB105" s="790">
        <f>SUM(AC103,AE103)</f>
        <v>360</v>
      </c>
      <c r="AC105" s="791"/>
      <c r="AD105" s="791"/>
      <c r="AE105" s="791"/>
      <c r="AF105" s="791"/>
      <c r="AG105" s="792"/>
      <c r="AH105" s="790">
        <f>SUM(AI103,AK103)</f>
        <v>285</v>
      </c>
      <c r="AI105" s="791"/>
      <c r="AJ105" s="791"/>
      <c r="AK105" s="791"/>
      <c r="AL105" s="791"/>
      <c r="AM105" s="792"/>
      <c r="AN105" s="790">
        <f>SUM(AO103,AQ103)</f>
        <v>375</v>
      </c>
      <c r="AO105" s="791"/>
      <c r="AP105" s="791"/>
      <c r="AQ105" s="791"/>
      <c r="AR105" s="791"/>
      <c r="AS105" s="792"/>
      <c r="AT105" s="790">
        <f>SUM(AU103,AW103)</f>
        <v>270</v>
      </c>
      <c r="AU105" s="791"/>
      <c r="AV105" s="791"/>
      <c r="AW105" s="791"/>
      <c r="AX105" s="791"/>
      <c r="AY105" s="793"/>
      <c r="AZ105" s="482"/>
      <c r="BA105" s="483">
        <f>D105+J105+P105+V105+AB105+AH105+AN105+AT105</f>
        <v>2814</v>
      </c>
      <c r="BB105" s="483"/>
      <c r="BC105" s="483"/>
      <c r="BD105" s="483">
        <f>BA103+BC103</f>
        <v>2895</v>
      </c>
      <c r="BE105" s="484"/>
      <c r="BF105" s="443"/>
      <c r="BG105" s="181"/>
    </row>
    <row r="106" spans="1:59" s="309" customFormat="1" ht="16.149999999999999" customHeight="1" x14ac:dyDescent="0.2">
      <c r="A106" s="319" t="s">
        <v>13</v>
      </c>
      <c r="B106" s="320"/>
      <c r="C106" s="321" t="s">
        <v>224</v>
      </c>
      <c r="D106" s="794"/>
      <c r="E106" s="727"/>
      <c r="F106" s="727"/>
      <c r="G106" s="727"/>
      <c r="H106" s="727"/>
      <c r="I106" s="727"/>
      <c r="J106" s="727"/>
      <c r="K106" s="727"/>
      <c r="L106" s="727"/>
      <c r="M106" s="727"/>
      <c r="N106" s="727"/>
      <c r="O106" s="727"/>
      <c r="P106" s="727"/>
      <c r="Q106" s="727"/>
      <c r="R106" s="727"/>
      <c r="S106" s="727"/>
      <c r="T106" s="727"/>
      <c r="U106" s="727"/>
      <c r="V106" s="727"/>
      <c r="W106" s="727"/>
      <c r="X106" s="727"/>
      <c r="Y106" s="727"/>
      <c r="Z106" s="727"/>
      <c r="AA106" s="727"/>
      <c r="AB106" s="727"/>
      <c r="AC106" s="727"/>
      <c r="AD106" s="727"/>
      <c r="AE106" s="727"/>
      <c r="AF106" s="727"/>
      <c r="AG106" s="727"/>
      <c r="AH106" s="668"/>
      <c r="AI106" s="668"/>
      <c r="AJ106" s="668"/>
      <c r="AK106" s="668"/>
      <c r="AL106" s="668"/>
      <c r="AM106" s="668"/>
      <c r="AN106" s="668"/>
      <c r="AO106" s="668"/>
      <c r="AP106" s="668"/>
      <c r="AQ106" s="668"/>
      <c r="AR106" s="668"/>
      <c r="AS106" s="668"/>
      <c r="AT106" s="668"/>
      <c r="AU106" s="668"/>
      <c r="AV106" s="668"/>
      <c r="AW106" s="668"/>
      <c r="AX106" s="668"/>
      <c r="AY106" s="485"/>
      <c r="AZ106" s="486"/>
      <c r="BA106" s="486"/>
      <c r="BB106" s="486"/>
      <c r="BC106" s="486"/>
      <c r="BD106" s="486"/>
      <c r="BE106" s="487"/>
      <c r="BF106" s="428"/>
      <c r="BG106" s="24"/>
    </row>
    <row r="107" spans="1:59" s="309" customFormat="1" ht="16.149999999999999" customHeight="1" x14ac:dyDescent="0.2">
      <c r="A107" s="41"/>
      <c r="B107" s="322" t="s">
        <v>225</v>
      </c>
      <c r="C107" s="335" t="s">
        <v>226</v>
      </c>
      <c r="D107" s="185"/>
      <c r="E107" s="186" t="str">
        <f t="shared" ref="E107:E123" si="157">IF(D107*15=0,"",D107*15)</f>
        <v/>
      </c>
      <c r="F107" s="187"/>
      <c r="G107" s="186" t="str">
        <f t="shared" ref="G107:G123" si="158">IF(F107*15=0,"",F107*15)</f>
        <v/>
      </c>
      <c r="H107" s="188"/>
      <c r="I107" s="189"/>
      <c r="J107" s="190">
        <v>4</v>
      </c>
      <c r="K107" s="186">
        <f t="shared" ref="K107:K123" si="159">IF(J107*15=0,"",J107*15)</f>
        <v>60</v>
      </c>
      <c r="L107" s="187"/>
      <c r="M107" s="186" t="str">
        <f t="shared" ref="M107:M112" si="160">IF(L107*15=0,"",L107*15)</f>
        <v/>
      </c>
      <c r="N107" s="188"/>
      <c r="O107" s="189" t="s">
        <v>428</v>
      </c>
      <c r="P107" s="190">
        <v>4</v>
      </c>
      <c r="Q107" s="186">
        <f t="shared" ref="Q107:Q112" si="161">IF(P107*15=0,"",P107*15)</f>
        <v>60</v>
      </c>
      <c r="R107" s="187"/>
      <c r="S107" s="186" t="str">
        <f t="shared" ref="S107:S112" si="162">IF(R107*15=0,"",R107*15)</f>
        <v/>
      </c>
      <c r="T107" s="188"/>
      <c r="U107" s="189" t="s">
        <v>428</v>
      </c>
      <c r="V107" s="190">
        <v>4</v>
      </c>
      <c r="W107" s="186">
        <f t="shared" ref="W107:W112" si="163">IF(V107*15=0,"",V107*15)</f>
        <v>60</v>
      </c>
      <c r="X107" s="187"/>
      <c r="Y107" s="186" t="str">
        <f t="shared" ref="Y107:Y112" si="164">IF(X107*15=0,"",X107*15)</f>
        <v/>
      </c>
      <c r="Z107" s="188"/>
      <c r="AA107" s="189" t="s">
        <v>428</v>
      </c>
      <c r="AB107" s="190"/>
      <c r="AC107" s="186" t="str">
        <f t="shared" ref="AC107:AC112" si="165">IF(AB107*15=0,"",AB107*15)</f>
        <v/>
      </c>
      <c r="AD107" s="187"/>
      <c r="AE107" s="186" t="str">
        <f t="shared" ref="AE107:AE112" si="166">IF(AD107*15=0,"",AD107*15)</f>
        <v/>
      </c>
      <c r="AF107" s="188"/>
      <c r="AG107" s="191"/>
      <c r="AH107" s="190"/>
      <c r="AI107" s="186" t="str">
        <f t="shared" ref="AI107:AI112" si="167">IF(AH107*15=0,"",AH107*15)</f>
        <v/>
      </c>
      <c r="AJ107" s="187"/>
      <c r="AK107" s="186" t="str">
        <f t="shared" ref="AK107:AK112" si="168">IF(AJ107*15=0,"",AJ107*15)</f>
        <v/>
      </c>
      <c r="AL107" s="188"/>
      <c r="AM107" s="191"/>
      <c r="AN107" s="190"/>
      <c r="AO107" s="186" t="str">
        <f t="shared" ref="AO107:AO111" si="169">IF(AN107*15=0,"",AN107*15)</f>
        <v/>
      </c>
      <c r="AP107" s="187"/>
      <c r="AQ107" s="186" t="str">
        <f t="shared" ref="AQ107:AQ111" si="170">IF(AP107*15=0,"",AP107*15)</f>
        <v/>
      </c>
      <c r="AR107" s="188"/>
      <c r="AS107" s="191"/>
      <c r="AT107" s="190"/>
      <c r="AU107" s="186" t="str">
        <f t="shared" ref="AU107:AU112" si="171">IF(AT107*15=0,"",AT107*15)</f>
        <v/>
      </c>
      <c r="AV107" s="187"/>
      <c r="AW107" s="186" t="str">
        <f t="shared" ref="AW107:AW112" si="172">IF(AV107*15=0,"",AV107*15)</f>
        <v/>
      </c>
      <c r="AX107" s="188"/>
      <c r="AY107" s="191"/>
      <c r="AZ107" s="192">
        <f t="shared" ref="AZ107:AZ123" si="173">IF(D107+J107+P107+V107+AB107+AH107+AN107+AT107=0,"",D107+J107+P107+V107+AB107+AH107+AN107+AT107)</f>
        <v>12</v>
      </c>
      <c r="BA107" s="186">
        <f t="shared" ref="BA107:BA123" si="174">IF((D107+J107+P107+V107+AB107+AH107+AN107+AT107)*15=0,"",(D107+J107+P107+V107+AB107+AH107+AN107+AT107)*15)</f>
        <v>180</v>
      </c>
      <c r="BB107" s="193" t="str">
        <f t="shared" ref="BB107:BB119" si="175">IF(F107+L107+R107+X107+AD107+AJ107+AP107+AV107=0,"",F107+L107+R107+X107+AD107+AJ107+AP107+AV107)</f>
        <v/>
      </c>
      <c r="BC107" s="186" t="str">
        <f t="shared" ref="BC107:BC123" si="176">IF((F107+L107+R107+X107+AD107+AJ107+AP107+AV107)*15=0,"",(F107+L107+R107+X107+AD107+AJ107+AP107+AV107)*15)</f>
        <v/>
      </c>
      <c r="BD107" s="193"/>
      <c r="BE107" s="194">
        <f>IF((D107+J107+P107+V107+AB107+F107+L107+R107+X107+AD107+AH107+AN107+AT107+AJ107+AP107+AV107)=0,"",(D107+J107+P107+V107+AB107+F107+L107+R107+X107+AD107+AH107+AN107+AT107+AJ107+AP107+AV107))</f>
        <v>12</v>
      </c>
      <c r="BF107" s="428"/>
      <c r="BG107" s="24"/>
    </row>
    <row r="108" spans="1:59" s="588" customFormat="1" ht="16.149999999999999" customHeight="1" x14ac:dyDescent="0.3">
      <c r="A108" s="5" t="s">
        <v>273</v>
      </c>
      <c r="B108" s="337" t="s">
        <v>225</v>
      </c>
      <c r="C108" s="335" t="s">
        <v>274</v>
      </c>
      <c r="D108" s="251"/>
      <c r="E108" s="8"/>
      <c r="F108" s="7"/>
      <c r="G108" s="8"/>
      <c r="H108" s="338"/>
      <c r="I108" s="252"/>
      <c r="J108" s="6"/>
      <c r="K108" s="8">
        <v>8</v>
      </c>
      <c r="L108" s="7"/>
      <c r="M108" s="8">
        <v>5</v>
      </c>
      <c r="N108" s="338"/>
      <c r="O108" s="252" t="s">
        <v>43</v>
      </c>
      <c r="P108" s="6"/>
      <c r="Q108" s="8"/>
      <c r="R108" s="7"/>
      <c r="S108" s="8"/>
      <c r="T108" s="338"/>
      <c r="U108" s="252"/>
      <c r="V108" s="6"/>
      <c r="W108" s="8"/>
      <c r="X108" s="7"/>
      <c r="Y108" s="8"/>
      <c r="Z108" s="338"/>
      <c r="AA108" s="252"/>
      <c r="AB108" s="6"/>
      <c r="AC108" s="186" t="str">
        <f t="shared" si="165"/>
        <v/>
      </c>
      <c r="AD108" s="7"/>
      <c r="AE108" s="186" t="str">
        <f t="shared" si="166"/>
        <v/>
      </c>
      <c r="AF108" s="188"/>
      <c r="AG108" s="244"/>
      <c r="AH108" s="190"/>
      <c r="AI108" s="186" t="str">
        <f t="shared" si="167"/>
        <v/>
      </c>
      <c r="AJ108" s="187"/>
      <c r="AK108" s="186" t="str">
        <f t="shared" si="168"/>
        <v/>
      </c>
      <c r="AL108" s="188"/>
      <c r="AM108" s="244"/>
      <c r="AN108" s="6"/>
      <c r="AO108" s="186" t="str">
        <f t="shared" si="169"/>
        <v/>
      </c>
      <c r="AP108" s="187"/>
      <c r="AQ108" s="186" t="str">
        <f t="shared" si="170"/>
        <v/>
      </c>
      <c r="AR108" s="188"/>
      <c r="AS108" s="244"/>
      <c r="AT108" s="6"/>
      <c r="AU108" s="186" t="str">
        <f t="shared" si="171"/>
        <v/>
      </c>
      <c r="AV108" s="187"/>
      <c r="AW108" s="186" t="str">
        <f t="shared" si="172"/>
        <v/>
      </c>
      <c r="AX108" s="188"/>
      <c r="AY108" s="244"/>
      <c r="AZ108" s="192" t="str">
        <f t="shared" si="173"/>
        <v/>
      </c>
      <c r="BA108" s="186">
        <v>8</v>
      </c>
      <c r="BB108" s="193" t="str">
        <f t="shared" si="175"/>
        <v/>
      </c>
      <c r="BC108" s="186">
        <v>5</v>
      </c>
      <c r="BD108" s="193"/>
      <c r="BE108" s="194" t="str">
        <f>IF((D108+J108+P108+V108+AB108+F108+L108+R108+X108+AD108+AH108+AN108+AT108+AJ108+AP108+AV108)=0,"",(D108+J108+P108+V108+AB108+F108+L108+R108+X108+AD108+AH108+AN108+AT108+AJ108+AP108+AV108))</f>
        <v/>
      </c>
      <c r="BF108" s="586"/>
      <c r="BG108" s="587"/>
    </row>
    <row r="109" spans="1:59" s="309" customFormat="1" ht="16.149999999999999" customHeight="1" x14ac:dyDescent="0.2">
      <c r="A109" s="5" t="s">
        <v>415</v>
      </c>
      <c r="B109" s="322" t="s">
        <v>225</v>
      </c>
      <c r="C109" s="335" t="s">
        <v>227</v>
      </c>
      <c r="D109" s="185"/>
      <c r="E109" s="186" t="str">
        <f t="shared" si="157"/>
        <v/>
      </c>
      <c r="F109" s="187"/>
      <c r="G109" s="186" t="str">
        <f t="shared" si="158"/>
        <v/>
      </c>
      <c r="H109" s="188"/>
      <c r="I109" s="189"/>
      <c r="J109" s="190"/>
      <c r="K109" s="186" t="str">
        <f t="shared" si="159"/>
        <v/>
      </c>
      <c r="L109" s="187"/>
      <c r="M109" s="186" t="str">
        <f t="shared" si="160"/>
        <v/>
      </c>
      <c r="N109" s="188"/>
      <c r="O109" s="189"/>
      <c r="P109" s="190"/>
      <c r="Q109" s="186" t="str">
        <f t="shared" si="161"/>
        <v/>
      </c>
      <c r="R109" s="187"/>
      <c r="S109" s="186" t="str">
        <f t="shared" si="162"/>
        <v/>
      </c>
      <c r="T109" s="188"/>
      <c r="U109" s="189"/>
      <c r="V109" s="190"/>
      <c r="W109" s="186" t="str">
        <f t="shared" si="163"/>
        <v/>
      </c>
      <c r="X109" s="187"/>
      <c r="Y109" s="186" t="str">
        <f t="shared" si="164"/>
        <v/>
      </c>
      <c r="Z109" s="188"/>
      <c r="AA109" s="189"/>
      <c r="AB109" s="190">
        <v>1</v>
      </c>
      <c r="AC109" s="186">
        <f t="shared" si="165"/>
        <v>15</v>
      </c>
      <c r="AD109" s="187">
        <v>1</v>
      </c>
      <c r="AE109" s="186">
        <f t="shared" si="166"/>
        <v>15</v>
      </c>
      <c r="AF109" s="188"/>
      <c r="AG109" s="191" t="s">
        <v>31</v>
      </c>
      <c r="AH109" s="190"/>
      <c r="AI109" s="186" t="str">
        <f t="shared" si="167"/>
        <v/>
      </c>
      <c r="AJ109" s="187"/>
      <c r="AK109" s="186" t="str">
        <f t="shared" si="168"/>
        <v/>
      </c>
      <c r="AL109" s="188"/>
      <c r="AM109" s="191"/>
      <c r="AN109" s="190"/>
      <c r="AO109" s="186" t="str">
        <f t="shared" si="169"/>
        <v/>
      </c>
      <c r="AP109" s="187"/>
      <c r="AQ109" s="186" t="str">
        <f t="shared" si="170"/>
        <v/>
      </c>
      <c r="AR109" s="188"/>
      <c r="AS109" s="191"/>
      <c r="AT109" s="190"/>
      <c r="AU109" s="186" t="str">
        <f t="shared" si="171"/>
        <v/>
      </c>
      <c r="AV109" s="187"/>
      <c r="AW109" s="186" t="str">
        <f t="shared" si="172"/>
        <v/>
      </c>
      <c r="AX109" s="188"/>
      <c r="AY109" s="191"/>
      <c r="AZ109" s="192">
        <f t="shared" si="173"/>
        <v>1</v>
      </c>
      <c r="BA109" s="186">
        <f t="shared" si="174"/>
        <v>15</v>
      </c>
      <c r="BB109" s="193">
        <f t="shared" si="175"/>
        <v>1</v>
      </c>
      <c r="BC109" s="186">
        <f t="shared" si="176"/>
        <v>15</v>
      </c>
      <c r="BD109" s="193"/>
      <c r="BE109" s="194">
        <f t="shared" ref="BE109:BE123" si="177">IF((D109+J109+P109+V109+AB109+F109+L109+R109+X109+AD109+AH109+AN109+AT109+AJ109+AP109+AV109)=0,"",(D109+J109+P109+V109+AB109+F109+L109+R109+X109+AD109+AH109+AN109+AT109+AJ109+AP109+AV109))</f>
        <v>2</v>
      </c>
      <c r="BF109" s="440"/>
      <c r="BG109" s="136"/>
    </row>
    <row r="110" spans="1:59" s="309" customFormat="1" ht="16.149999999999999" customHeight="1" x14ac:dyDescent="0.2">
      <c r="A110" s="5" t="s">
        <v>416</v>
      </c>
      <c r="B110" s="322" t="s">
        <v>225</v>
      </c>
      <c r="C110" s="335" t="s">
        <v>228</v>
      </c>
      <c r="D110" s="185"/>
      <c r="E110" s="186" t="str">
        <f t="shared" si="157"/>
        <v/>
      </c>
      <c r="F110" s="187"/>
      <c r="G110" s="186" t="str">
        <f t="shared" si="158"/>
        <v/>
      </c>
      <c r="H110" s="188"/>
      <c r="I110" s="189"/>
      <c r="J110" s="190"/>
      <c r="K110" s="186" t="str">
        <f t="shared" si="159"/>
        <v/>
      </c>
      <c r="L110" s="187"/>
      <c r="M110" s="186" t="str">
        <f t="shared" si="160"/>
        <v/>
      </c>
      <c r="N110" s="188"/>
      <c r="O110" s="189"/>
      <c r="P110" s="190"/>
      <c r="Q110" s="186" t="str">
        <f t="shared" si="161"/>
        <v/>
      </c>
      <c r="R110" s="187"/>
      <c r="S110" s="186" t="str">
        <f t="shared" si="162"/>
        <v/>
      </c>
      <c r="T110" s="188"/>
      <c r="U110" s="189"/>
      <c r="V110" s="190"/>
      <c r="W110" s="186" t="str">
        <f t="shared" si="163"/>
        <v/>
      </c>
      <c r="X110" s="187"/>
      <c r="Y110" s="186" t="str">
        <f t="shared" si="164"/>
        <v/>
      </c>
      <c r="Z110" s="188"/>
      <c r="AA110" s="189"/>
      <c r="AB110" s="190"/>
      <c r="AC110" s="186" t="str">
        <f t="shared" si="165"/>
        <v/>
      </c>
      <c r="AD110" s="187"/>
      <c r="AE110" s="186" t="str">
        <f t="shared" si="166"/>
        <v/>
      </c>
      <c r="AF110" s="188"/>
      <c r="AG110" s="191"/>
      <c r="AH110" s="190">
        <v>1</v>
      </c>
      <c r="AI110" s="186">
        <f t="shared" si="167"/>
        <v>15</v>
      </c>
      <c r="AJ110" s="187">
        <v>1</v>
      </c>
      <c r="AK110" s="186">
        <f t="shared" si="168"/>
        <v>15</v>
      </c>
      <c r="AL110" s="188"/>
      <c r="AM110" s="191" t="s">
        <v>31</v>
      </c>
      <c r="AN110" s="190"/>
      <c r="AO110" s="186" t="str">
        <f t="shared" si="169"/>
        <v/>
      </c>
      <c r="AP110" s="187"/>
      <c r="AQ110" s="186" t="str">
        <f t="shared" si="170"/>
        <v/>
      </c>
      <c r="AR110" s="188"/>
      <c r="AS110" s="191"/>
      <c r="AT110" s="190"/>
      <c r="AU110" s="186" t="str">
        <f t="shared" si="171"/>
        <v/>
      </c>
      <c r="AV110" s="187"/>
      <c r="AW110" s="186" t="str">
        <f t="shared" si="172"/>
        <v/>
      </c>
      <c r="AX110" s="188"/>
      <c r="AY110" s="191"/>
      <c r="AZ110" s="192">
        <f t="shared" si="173"/>
        <v>1</v>
      </c>
      <c r="BA110" s="186">
        <f t="shared" si="174"/>
        <v>15</v>
      </c>
      <c r="BB110" s="193">
        <f t="shared" si="175"/>
        <v>1</v>
      </c>
      <c r="BC110" s="186">
        <f t="shared" si="176"/>
        <v>15</v>
      </c>
      <c r="BD110" s="193"/>
      <c r="BE110" s="194">
        <f t="shared" si="177"/>
        <v>2</v>
      </c>
      <c r="BF110" s="440"/>
      <c r="BG110" s="136"/>
    </row>
    <row r="111" spans="1:59" s="309" customFormat="1" ht="16.149999999999999" customHeight="1" x14ac:dyDescent="0.2">
      <c r="A111" s="5" t="s">
        <v>417</v>
      </c>
      <c r="B111" s="322" t="s">
        <v>225</v>
      </c>
      <c r="C111" s="335" t="s">
        <v>229</v>
      </c>
      <c r="D111" s="185"/>
      <c r="E111" s="186" t="str">
        <f t="shared" si="157"/>
        <v/>
      </c>
      <c r="F111" s="187"/>
      <c r="G111" s="186" t="str">
        <f t="shared" si="158"/>
        <v/>
      </c>
      <c r="H111" s="188"/>
      <c r="I111" s="189"/>
      <c r="J111" s="190"/>
      <c r="K111" s="186" t="str">
        <f t="shared" si="159"/>
        <v/>
      </c>
      <c r="L111" s="187"/>
      <c r="M111" s="186" t="str">
        <f t="shared" si="160"/>
        <v/>
      </c>
      <c r="N111" s="188"/>
      <c r="O111" s="189"/>
      <c r="P111" s="190"/>
      <c r="Q111" s="186" t="str">
        <f t="shared" si="161"/>
        <v/>
      </c>
      <c r="R111" s="187"/>
      <c r="S111" s="186" t="str">
        <f t="shared" si="162"/>
        <v/>
      </c>
      <c r="T111" s="188"/>
      <c r="U111" s="189"/>
      <c r="V111" s="190"/>
      <c r="W111" s="186" t="str">
        <f t="shared" si="163"/>
        <v/>
      </c>
      <c r="X111" s="187"/>
      <c r="Y111" s="186" t="str">
        <f t="shared" si="164"/>
        <v/>
      </c>
      <c r="Z111" s="188"/>
      <c r="AA111" s="189"/>
      <c r="AB111" s="190"/>
      <c r="AC111" s="186" t="str">
        <f t="shared" si="165"/>
        <v/>
      </c>
      <c r="AD111" s="187"/>
      <c r="AE111" s="186" t="str">
        <f t="shared" si="166"/>
        <v/>
      </c>
      <c r="AF111" s="188"/>
      <c r="AG111" s="191"/>
      <c r="AH111" s="190"/>
      <c r="AI111" s="186" t="str">
        <f t="shared" si="167"/>
        <v/>
      </c>
      <c r="AJ111" s="187"/>
      <c r="AK111" s="186" t="str">
        <f t="shared" si="168"/>
        <v/>
      </c>
      <c r="AL111" s="188"/>
      <c r="AM111" s="191"/>
      <c r="AN111" s="190">
        <v>1</v>
      </c>
      <c r="AO111" s="186">
        <f t="shared" si="169"/>
        <v>15</v>
      </c>
      <c r="AP111" s="187">
        <v>1</v>
      </c>
      <c r="AQ111" s="186">
        <f t="shared" si="170"/>
        <v>15</v>
      </c>
      <c r="AR111" s="188"/>
      <c r="AS111" s="191" t="s">
        <v>31</v>
      </c>
      <c r="AT111" s="190"/>
      <c r="AU111" s="186" t="str">
        <f t="shared" si="171"/>
        <v/>
      </c>
      <c r="AV111" s="187"/>
      <c r="AW111" s="186" t="str">
        <f t="shared" si="172"/>
        <v/>
      </c>
      <c r="AX111" s="188"/>
      <c r="AY111" s="191"/>
      <c r="AZ111" s="192">
        <f t="shared" si="173"/>
        <v>1</v>
      </c>
      <c r="BA111" s="186">
        <f t="shared" si="174"/>
        <v>15</v>
      </c>
      <c r="BB111" s="193">
        <f t="shared" si="175"/>
        <v>1</v>
      </c>
      <c r="BC111" s="186">
        <f t="shared" si="176"/>
        <v>15</v>
      </c>
      <c r="BD111" s="193"/>
      <c r="BE111" s="194">
        <f t="shared" si="177"/>
        <v>2</v>
      </c>
      <c r="BF111" s="440"/>
      <c r="BG111" s="136"/>
    </row>
    <row r="112" spans="1:59" s="323" customFormat="1" ht="16.149999999999999" customHeight="1" x14ac:dyDescent="0.2">
      <c r="A112" s="5" t="s">
        <v>418</v>
      </c>
      <c r="B112" s="322" t="s">
        <v>225</v>
      </c>
      <c r="C112" s="335" t="s">
        <v>230</v>
      </c>
      <c r="D112" s="185"/>
      <c r="E112" s="186" t="str">
        <f t="shared" si="157"/>
        <v/>
      </c>
      <c r="F112" s="187"/>
      <c r="G112" s="186" t="str">
        <f t="shared" si="158"/>
        <v/>
      </c>
      <c r="H112" s="188"/>
      <c r="I112" s="189"/>
      <c r="J112" s="190"/>
      <c r="K112" s="186" t="str">
        <f t="shared" si="159"/>
        <v/>
      </c>
      <c r="L112" s="187"/>
      <c r="M112" s="186" t="str">
        <f t="shared" si="160"/>
        <v/>
      </c>
      <c r="N112" s="188"/>
      <c r="O112" s="189"/>
      <c r="P112" s="190"/>
      <c r="Q112" s="186" t="str">
        <f t="shared" si="161"/>
        <v/>
      </c>
      <c r="R112" s="187"/>
      <c r="S112" s="186" t="str">
        <f t="shared" si="162"/>
        <v/>
      </c>
      <c r="T112" s="188"/>
      <c r="U112" s="189"/>
      <c r="V112" s="190"/>
      <c r="W112" s="186" t="str">
        <f t="shared" si="163"/>
        <v/>
      </c>
      <c r="X112" s="187"/>
      <c r="Y112" s="186" t="str">
        <f t="shared" si="164"/>
        <v/>
      </c>
      <c r="Z112" s="188"/>
      <c r="AA112" s="189"/>
      <c r="AB112" s="190"/>
      <c r="AC112" s="186" t="str">
        <f t="shared" si="165"/>
        <v/>
      </c>
      <c r="AD112" s="187"/>
      <c r="AE112" s="186" t="str">
        <f t="shared" si="166"/>
        <v/>
      </c>
      <c r="AF112" s="188"/>
      <c r="AG112" s="191"/>
      <c r="AH112" s="190"/>
      <c r="AI112" s="186" t="str">
        <f t="shared" si="167"/>
        <v/>
      </c>
      <c r="AJ112" s="187"/>
      <c r="AK112" s="186" t="str">
        <f t="shared" si="168"/>
        <v/>
      </c>
      <c r="AL112" s="188"/>
      <c r="AM112" s="191"/>
      <c r="AN112" s="190"/>
      <c r="AO112" s="186"/>
      <c r="AP112" s="187"/>
      <c r="AQ112" s="186"/>
      <c r="AR112" s="188"/>
      <c r="AS112" s="191"/>
      <c r="AT112" s="190">
        <v>1</v>
      </c>
      <c r="AU112" s="186">
        <f t="shared" si="171"/>
        <v>15</v>
      </c>
      <c r="AV112" s="187">
        <v>1</v>
      </c>
      <c r="AW112" s="186">
        <f t="shared" si="172"/>
        <v>15</v>
      </c>
      <c r="AX112" s="188"/>
      <c r="AY112" s="191" t="s">
        <v>31</v>
      </c>
      <c r="AZ112" s="192">
        <f t="shared" si="173"/>
        <v>1</v>
      </c>
      <c r="BA112" s="186">
        <f t="shared" si="174"/>
        <v>15</v>
      </c>
      <c r="BB112" s="193">
        <f t="shared" si="175"/>
        <v>1</v>
      </c>
      <c r="BC112" s="186">
        <f t="shared" si="176"/>
        <v>15</v>
      </c>
      <c r="BD112" s="193"/>
      <c r="BE112" s="194">
        <f t="shared" si="177"/>
        <v>2</v>
      </c>
      <c r="BF112" s="440"/>
      <c r="BG112" s="136"/>
    </row>
    <row r="113" spans="1:59" s="309" customFormat="1" ht="16.149999999999999" customHeight="1" x14ac:dyDescent="0.2">
      <c r="A113" s="41" t="s">
        <v>231</v>
      </c>
      <c r="B113" s="322" t="s">
        <v>225</v>
      </c>
      <c r="C113" s="336" t="s">
        <v>232</v>
      </c>
      <c r="D113" s="185"/>
      <c r="E113" s="186" t="str">
        <f t="shared" si="157"/>
        <v/>
      </c>
      <c r="F113" s="187"/>
      <c r="G113" s="186" t="str">
        <f t="shared" si="158"/>
        <v/>
      </c>
      <c r="H113" s="188"/>
      <c r="I113" s="189"/>
      <c r="J113" s="190"/>
      <c r="K113" s="186" t="str">
        <f t="shared" si="159"/>
        <v/>
      </c>
      <c r="L113" s="187">
        <v>2</v>
      </c>
      <c r="M113" s="186">
        <v>30</v>
      </c>
      <c r="N113" s="188"/>
      <c r="O113" s="189" t="s">
        <v>43</v>
      </c>
      <c r="P113" s="190"/>
      <c r="Q113" s="186"/>
      <c r="R113" s="187"/>
      <c r="S113" s="186"/>
      <c r="T113" s="188"/>
      <c r="U113" s="189"/>
      <c r="V113" s="190"/>
      <c r="W113" s="186"/>
      <c r="X113" s="187"/>
      <c r="Y113" s="186"/>
      <c r="Z113" s="188"/>
      <c r="AA113" s="189"/>
      <c r="AB113" s="190"/>
      <c r="AC113" s="186"/>
      <c r="AD113" s="187"/>
      <c r="AE113" s="186"/>
      <c r="AF113" s="188"/>
      <c r="AG113" s="191"/>
      <c r="AH113" s="190"/>
      <c r="AI113" s="186"/>
      <c r="AJ113" s="187"/>
      <c r="AK113" s="186"/>
      <c r="AL113" s="188"/>
      <c r="AM113" s="191"/>
      <c r="AN113" s="190"/>
      <c r="AO113" s="186"/>
      <c r="AP113" s="187"/>
      <c r="AQ113" s="186"/>
      <c r="AR113" s="188"/>
      <c r="AS113" s="191"/>
      <c r="AT113" s="190"/>
      <c r="AU113" s="186"/>
      <c r="AV113" s="187"/>
      <c r="AW113" s="186"/>
      <c r="AX113" s="188"/>
      <c r="AY113" s="191"/>
      <c r="AZ113" s="192" t="str">
        <f t="shared" si="173"/>
        <v/>
      </c>
      <c r="BA113" s="186" t="str">
        <f t="shared" si="174"/>
        <v/>
      </c>
      <c r="BB113" s="193">
        <f t="shared" si="175"/>
        <v>2</v>
      </c>
      <c r="BC113" s="186">
        <f t="shared" si="176"/>
        <v>30</v>
      </c>
      <c r="BD113" s="193"/>
      <c r="BE113" s="194">
        <f t="shared" si="177"/>
        <v>2</v>
      </c>
      <c r="BF113" s="440"/>
      <c r="BG113" s="136"/>
    </row>
    <row r="114" spans="1:59" s="309" customFormat="1" ht="16.149999999999999" customHeight="1" x14ac:dyDescent="0.2">
      <c r="A114" s="41" t="s">
        <v>233</v>
      </c>
      <c r="B114" s="322" t="s">
        <v>225</v>
      </c>
      <c r="C114" s="336" t="s">
        <v>234</v>
      </c>
      <c r="D114" s="185"/>
      <c r="E114" s="186" t="str">
        <f t="shared" si="157"/>
        <v/>
      </c>
      <c r="F114" s="187"/>
      <c r="G114" s="186" t="str">
        <f t="shared" si="158"/>
        <v/>
      </c>
      <c r="H114" s="188"/>
      <c r="I114" s="189"/>
      <c r="J114" s="190"/>
      <c r="K114" s="186" t="str">
        <f t="shared" si="159"/>
        <v/>
      </c>
      <c r="L114" s="187"/>
      <c r="M114" s="186" t="str">
        <f t="shared" ref="M114:M123" si="178">IF(L114*15=0,"",L114*15)</f>
        <v/>
      </c>
      <c r="N114" s="188"/>
      <c r="O114" s="189"/>
      <c r="P114" s="190"/>
      <c r="Q114" s="186"/>
      <c r="R114" s="187">
        <v>2</v>
      </c>
      <c r="S114" s="186">
        <v>30</v>
      </c>
      <c r="T114" s="188"/>
      <c r="U114" s="189" t="s">
        <v>43</v>
      </c>
      <c r="V114" s="190"/>
      <c r="W114" s="186"/>
      <c r="X114" s="187"/>
      <c r="Y114" s="186"/>
      <c r="Z114" s="188"/>
      <c r="AA114" s="189"/>
      <c r="AB114" s="190"/>
      <c r="AC114" s="186"/>
      <c r="AD114" s="187"/>
      <c r="AE114" s="186"/>
      <c r="AF114" s="188"/>
      <c r="AG114" s="191"/>
      <c r="AH114" s="190"/>
      <c r="AI114" s="186"/>
      <c r="AJ114" s="187"/>
      <c r="AK114" s="186"/>
      <c r="AL114" s="188"/>
      <c r="AM114" s="191"/>
      <c r="AN114" s="190"/>
      <c r="AO114" s="186"/>
      <c r="AP114" s="187"/>
      <c r="AQ114" s="186"/>
      <c r="AR114" s="188"/>
      <c r="AS114" s="191"/>
      <c r="AT114" s="190"/>
      <c r="AU114" s="186"/>
      <c r="AV114" s="187"/>
      <c r="AW114" s="186"/>
      <c r="AX114" s="188"/>
      <c r="AY114" s="191"/>
      <c r="AZ114" s="192" t="str">
        <f t="shared" si="173"/>
        <v/>
      </c>
      <c r="BA114" s="186" t="str">
        <f t="shared" si="174"/>
        <v/>
      </c>
      <c r="BB114" s="193">
        <f t="shared" si="175"/>
        <v>2</v>
      </c>
      <c r="BC114" s="186">
        <f t="shared" si="176"/>
        <v>30</v>
      </c>
      <c r="BD114" s="193"/>
      <c r="BE114" s="194">
        <f t="shared" si="177"/>
        <v>2</v>
      </c>
      <c r="BF114" s="440"/>
      <c r="BG114" s="136"/>
    </row>
    <row r="115" spans="1:59" s="309" customFormat="1" ht="16.149999999999999" customHeight="1" x14ac:dyDescent="0.2">
      <c r="A115" s="41" t="s">
        <v>235</v>
      </c>
      <c r="B115" s="322" t="s">
        <v>225</v>
      </c>
      <c r="C115" s="336" t="s">
        <v>236</v>
      </c>
      <c r="D115" s="185"/>
      <c r="E115" s="186" t="str">
        <f t="shared" si="157"/>
        <v/>
      </c>
      <c r="F115" s="187"/>
      <c r="G115" s="186" t="str">
        <f t="shared" si="158"/>
        <v/>
      </c>
      <c r="H115" s="188"/>
      <c r="I115" s="189"/>
      <c r="J115" s="190"/>
      <c r="K115" s="186" t="str">
        <f t="shared" si="159"/>
        <v/>
      </c>
      <c r="L115" s="187"/>
      <c r="M115" s="186" t="str">
        <f t="shared" si="178"/>
        <v/>
      </c>
      <c r="N115" s="188"/>
      <c r="O115" s="189"/>
      <c r="P115" s="190"/>
      <c r="Q115" s="186" t="str">
        <f t="shared" ref="Q115:Q123" si="179">IF(P115*15=0,"",P115*15)</f>
        <v/>
      </c>
      <c r="R115" s="187"/>
      <c r="S115" s="186" t="str">
        <f t="shared" ref="S115:S123" si="180">IF(R115*15=0,"",R115*15)</f>
        <v/>
      </c>
      <c r="T115" s="188"/>
      <c r="U115" s="189"/>
      <c r="V115" s="190"/>
      <c r="W115" s="186" t="str">
        <f t="shared" ref="W115:W123" si="181">IF(V115*15=0,"",V115*15)</f>
        <v/>
      </c>
      <c r="X115" s="198">
        <v>2</v>
      </c>
      <c r="Y115" s="197">
        <v>30</v>
      </c>
      <c r="Z115" s="188"/>
      <c r="AA115" s="189" t="s">
        <v>43</v>
      </c>
      <c r="AB115" s="190"/>
      <c r="AC115" s="186" t="str">
        <f t="shared" ref="AC115:AC123" si="182">IF(AB115*15=0,"",AB115*15)</f>
        <v/>
      </c>
      <c r="AD115" s="187"/>
      <c r="AE115" s="186" t="str">
        <f t="shared" ref="AE115:AE123" si="183">IF(AD115*15=0,"",AD115*15)</f>
        <v/>
      </c>
      <c r="AF115" s="188"/>
      <c r="AG115" s="191"/>
      <c r="AH115" s="190"/>
      <c r="AI115" s="186" t="str">
        <f t="shared" ref="AI115:AI123" si="184">IF(AH115*15=0,"",AH115*15)</f>
        <v/>
      </c>
      <c r="AJ115" s="187"/>
      <c r="AK115" s="186" t="str">
        <f t="shared" ref="AK115:AK123" si="185">IF(AJ115*15=0,"",AJ115*15)</f>
        <v/>
      </c>
      <c r="AL115" s="188"/>
      <c r="AM115" s="191"/>
      <c r="AN115" s="190"/>
      <c r="AO115" s="186" t="str">
        <f t="shared" ref="AO115:AO123" si="186">IF(AN115*15=0,"",AN115*15)</f>
        <v/>
      </c>
      <c r="AP115" s="187"/>
      <c r="AQ115" s="186" t="str">
        <f t="shared" ref="AQ115" si="187">IF(AP115*15=0,"",AP115*15)</f>
        <v/>
      </c>
      <c r="AR115" s="188"/>
      <c r="AS115" s="191"/>
      <c r="AT115" s="190"/>
      <c r="AU115" s="186" t="str">
        <f t="shared" ref="AU115:AU123" si="188">IF(AT115*15=0,"",AT115*15)</f>
        <v/>
      </c>
      <c r="AV115" s="187"/>
      <c r="AW115" s="186" t="str">
        <f t="shared" ref="AW115:AW123" si="189">IF(AV115*15=0,"",AV115*15)</f>
        <v/>
      </c>
      <c r="AX115" s="188"/>
      <c r="AY115" s="191"/>
      <c r="AZ115" s="192" t="str">
        <f t="shared" si="173"/>
        <v/>
      </c>
      <c r="BA115" s="186" t="str">
        <f t="shared" si="174"/>
        <v/>
      </c>
      <c r="BB115" s="193">
        <f t="shared" si="175"/>
        <v>2</v>
      </c>
      <c r="BC115" s="186">
        <f t="shared" si="176"/>
        <v>30</v>
      </c>
      <c r="BD115" s="193"/>
      <c r="BE115" s="194">
        <f t="shared" si="177"/>
        <v>2</v>
      </c>
      <c r="BF115" s="428"/>
      <c r="BG115" s="24"/>
    </row>
    <row r="116" spans="1:59" s="309" customFormat="1" ht="16.149999999999999" customHeight="1" x14ac:dyDescent="0.2">
      <c r="A116" s="41" t="s">
        <v>237</v>
      </c>
      <c r="B116" s="322" t="s">
        <v>225</v>
      </c>
      <c r="C116" s="336" t="s">
        <v>238</v>
      </c>
      <c r="D116" s="185"/>
      <c r="E116" s="186" t="str">
        <f t="shared" si="157"/>
        <v/>
      </c>
      <c r="F116" s="187"/>
      <c r="G116" s="186" t="str">
        <f t="shared" si="158"/>
        <v/>
      </c>
      <c r="H116" s="188"/>
      <c r="I116" s="189"/>
      <c r="J116" s="190"/>
      <c r="K116" s="186" t="str">
        <f t="shared" si="159"/>
        <v/>
      </c>
      <c r="L116" s="187"/>
      <c r="M116" s="186" t="str">
        <f t="shared" si="178"/>
        <v/>
      </c>
      <c r="N116" s="188"/>
      <c r="O116" s="189"/>
      <c r="P116" s="190"/>
      <c r="Q116" s="186"/>
      <c r="R116" s="187"/>
      <c r="S116" s="186"/>
      <c r="T116" s="188"/>
      <c r="U116" s="189"/>
      <c r="V116" s="190"/>
      <c r="W116" s="186"/>
      <c r="X116" s="187"/>
      <c r="Y116" s="186"/>
      <c r="Z116" s="188"/>
      <c r="AA116" s="189"/>
      <c r="AB116" s="190"/>
      <c r="AC116" s="186"/>
      <c r="AD116" s="187">
        <v>4</v>
      </c>
      <c r="AE116" s="186">
        <v>60</v>
      </c>
      <c r="AF116" s="188"/>
      <c r="AG116" s="191" t="s">
        <v>43</v>
      </c>
      <c r="AH116" s="190"/>
      <c r="AI116" s="186"/>
      <c r="AJ116" s="187"/>
      <c r="AK116" s="186"/>
      <c r="AL116" s="188"/>
      <c r="AM116" s="191"/>
      <c r="AN116" s="190"/>
      <c r="AO116" s="186"/>
      <c r="AP116" s="187"/>
      <c r="AQ116" s="186"/>
      <c r="AR116" s="188"/>
      <c r="AS116" s="191"/>
      <c r="AT116" s="190"/>
      <c r="AU116" s="186"/>
      <c r="AV116" s="187"/>
      <c r="AW116" s="186"/>
      <c r="AX116" s="188"/>
      <c r="AY116" s="191"/>
      <c r="AZ116" s="192" t="str">
        <f t="shared" si="173"/>
        <v/>
      </c>
      <c r="BA116" s="186" t="str">
        <f t="shared" si="174"/>
        <v/>
      </c>
      <c r="BB116" s="193">
        <f t="shared" si="175"/>
        <v>4</v>
      </c>
      <c r="BC116" s="186">
        <f t="shared" si="176"/>
        <v>60</v>
      </c>
      <c r="BD116" s="193"/>
      <c r="BE116" s="194">
        <f t="shared" si="177"/>
        <v>4</v>
      </c>
      <c r="BF116" s="428"/>
      <c r="BG116" s="24"/>
    </row>
    <row r="117" spans="1:59" s="309" customFormat="1" ht="16.149999999999999" customHeight="1" x14ac:dyDescent="0.2">
      <c r="A117" s="41" t="s">
        <v>239</v>
      </c>
      <c r="B117" s="322" t="s">
        <v>225</v>
      </c>
      <c r="C117" s="336" t="s">
        <v>240</v>
      </c>
      <c r="D117" s="185"/>
      <c r="E117" s="186" t="str">
        <f t="shared" si="157"/>
        <v/>
      </c>
      <c r="F117" s="187"/>
      <c r="G117" s="186" t="str">
        <f t="shared" si="158"/>
        <v/>
      </c>
      <c r="H117" s="188"/>
      <c r="I117" s="189"/>
      <c r="J117" s="190"/>
      <c r="K117" s="186" t="str">
        <f t="shared" si="159"/>
        <v/>
      </c>
      <c r="L117" s="187"/>
      <c r="M117" s="186" t="str">
        <f t="shared" si="178"/>
        <v/>
      </c>
      <c r="N117" s="188"/>
      <c r="O117" s="189"/>
      <c r="P117" s="190"/>
      <c r="Q117" s="186"/>
      <c r="R117" s="187"/>
      <c r="S117" s="186"/>
      <c r="T117" s="188"/>
      <c r="U117" s="189"/>
      <c r="V117" s="190"/>
      <c r="W117" s="186"/>
      <c r="X117" s="187"/>
      <c r="Y117" s="186"/>
      <c r="Z117" s="188"/>
      <c r="AA117" s="189"/>
      <c r="AB117" s="190"/>
      <c r="AC117" s="186"/>
      <c r="AD117" s="187"/>
      <c r="AE117" s="186"/>
      <c r="AF117" s="188"/>
      <c r="AG117" s="191"/>
      <c r="AH117" s="190"/>
      <c r="AI117" s="186"/>
      <c r="AJ117" s="198">
        <v>3</v>
      </c>
      <c r="AK117" s="197">
        <v>45</v>
      </c>
      <c r="AL117" s="188"/>
      <c r="AM117" s="191" t="s">
        <v>43</v>
      </c>
      <c r="AN117" s="190"/>
      <c r="AO117" s="186"/>
      <c r="AP117" s="187"/>
      <c r="AQ117" s="186"/>
      <c r="AR117" s="188"/>
      <c r="AS117" s="191"/>
      <c r="AT117" s="190"/>
      <c r="AU117" s="186"/>
      <c r="AV117" s="187"/>
      <c r="AW117" s="186"/>
      <c r="AX117" s="195"/>
      <c r="AY117" s="191"/>
      <c r="AZ117" s="192" t="str">
        <f t="shared" si="173"/>
        <v/>
      </c>
      <c r="BA117" s="186" t="str">
        <f t="shared" si="174"/>
        <v/>
      </c>
      <c r="BB117" s="193">
        <f t="shared" si="175"/>
        <v>3</v>
      </c>
      <c r="BC117" s="186">
        <f t="shared" si="176"/>
        <v>45</v>
      </c>
      <c r="BD117" s="193"/>
      <c r="BE117" s="194">
        <f t="shared" si="177"/>
        <v>3</v>
      </c>
      <c r="BF117" s="428"/>
      <c r="BG117" s="24"/>
    </row>
    <row r="118" spans="1:59" s="253" customFormat="1" ht="16.149999999999999" customHeight="1" x14ac:dyDescent="0.2">
      <c r="A118" s="41" t="s">
        <v>241</v>
      </c>
      <c r="B118" s="324" t="s">
        <v>225</v>
      </c>
      <c r="C118" s="336" t="s">
        <v>242</v>
      </c>
      <c r="D118" s="196"/>
      <c r="E118" s="197" t="str">
        <f t="shared" si="157"/>
        <v/>
      </c>
      <c r="F118" s="198"/>
      <c r="G118" s="197" t="str">
        <f t="shared" si="158"/>
        <v/>
      </c>
      <c r="H118" s="199"/>
      <c r="I118" s="200"/>
      <c r="J118" s="201"/>
      <c r="K118" s="197" t="str">
        <f t="shared" si="159"/>
        <v/>
      </c>
      <c r="L118" s="198"/>
      <c r="M118" s="197" t="str">
        <f t="shared" si="178"/>
        <v/>
      </c>
      <c r="N118" s="199"/>
      <c r="O118" s="200"/>
      <c r="P118" s="201"/>
      <c r="Q118" s="197" t="str">
        <f t="shared" si="179"/>
        <v/>
      </c>
      <c r="R118" s="198"/>
      <c r="S118" s="197" t="str">
        <f t="shared" si="180"/>
        <v/>
      </c>
      <c r="T118" s="199"/>
      <c r="U118" s="200"/>
      <c r="V118" s="201"/>
      <c r="W118" s="197" t="str">
        <f t="shared" si="181"/>
        <v/>
      </c>
      <c r="X118" s="198"/>
      <c r="Y118" s="197" t="str">
        <f t="shared" ref="Y118:Y123" si="190">IF(X118*15=0,"",X118*15)</f>
        <v/>
      </c>
      <c r="Z118" s="199"/>
      <c r="AA118" s="200"/>
      <c r="AB118" s="201"/>
      <c r="AC118" s="197" t="str">
        <f t="shared" si="182"/>
        <v/>
      </c>
      <c r="AD118" s="198"/>
      <c r="AE118" s="197" t="str">
        <f t="shared" si="183"/>
        <v/>
      </c>
      <c r="AF118" s="199"/>
      <c r="AG118" s="599"/>
      <c r="AH118" s="201"/>
      <c r="AI118" s="197" t="str">
        <f t="shared" si="184"/>
        <v/>
      </c>
      <c r="AJ118" s="198"/>
      <c r="AK118" s="197" t="str">
        <f t="shared" si="185"/>
        <v/>
      </c>
      <c r="AL118" s="199"/>
      <c r="AM118" s="599"/>
      <c r="AN118" s="201"/>
      <c r="AO118" s="197" t="str">
        <f t="shared" si="186"/>
        <v/>
      </c>
      <c r="AP118" s="198">
        <v>3</v>
      </c>
      <c r="AQ118" s="197">
        <v>45</v>
      </c>
      <c r="AR118" s="199"/>
      <c r="AS118" s="599" t="s">
        <v>43</v>
      </c>
      <c r="AT118" s="201"/>
      <c r="AU118" s="197" t="str">
        <f t="shared" si="188"/>
        <v/>
      </c>
      <c r="AV118" s="198"/>
      <c r="AW118" s="197" t="str">
        <f t="shared" si="189"/>
        <v/>
      </c>
      <c r="AX118" s="199"/>
      <c r="AY118" s="599"/>
      <c r="AZ118" s="202" t="str">
        <f t="shared" si="173"/>
        <v/>
      </c>
      <c r="BA118" s="197" t="str">
        <f t="shared" si="174"/>
        <v/>
      </c>
      <c r="BB118" s="203">
        <f t="shared" si="175"/>
        <v>3</v>
      </c>
      <c r="BC118" s="197">
        <f t="shared" si="176"/>
        <v>45</v>
      </c>
      <c r="BD118" s="203"/>
      <c r="BE118" s="204">
        <f t="shared" si="177"/>
        <v>3</v>
      </c>
      <c r="BF118" s="425"/>
      <c r="BG118" s="3"/>
    </row>
    <row r="119" spans="1:59" s="253" customFormat="1" ht="16.149999999999999" customHeight="1" x14ac:dyDescent="0.2">
      <c r="A119" s="844" t="s">
        <v>243</v>
      </c>
      <c r="B119" s="527" t="s">
        <v>225</v>
      </c>
      <c r="C119" s="845" t="s">
        <v>244</v>
      </c>
      <c r="D119" s="399"/>
      <c r="E119" s="400" t="str">
        <f t="shared" si="157"/>
        <v/>
      </c>
      <c r="F119" s="401"/>
      <c r="G119" s="400" t="str">
        <f t="shared" si="158"/>
        <v/>
      </c>
      <c r="H119" s="402"/>
      <c r="I119" s="403"/>
      <c r="J119" s="404"/>
      <c r="K119" s="400" t="str">
        <f t="shared" si="159"/>
        <v/>
      </c>
      <c r="L119" s="401"/>
      <c r="M119" s="400" t="str">
        <f t="shared" si="178"/>
        <v/>
      </c>
      <c r="N119" s="402"/>
      <c r="O119" s="403"/>
      <c r="P119" s="404"/>
      <c r="Q119" s="400" t="str">
        <f t="shared" si="179"/>
        <v/>
      </c>
      <c r="R119" s="401"/>
      <c r="S119" s="400" t="str">
        <f t="shared" si="180"/>
        <v/>
      </c>
      <c r="T119" s="402"/>
      <c r="U119" s="403"/>
      <c r="V119" s="404"/>
      <c r="W119" s="400" t="str">
        <f t="shared" si="181"/>
        <v/>
      </c>
      <c r="X119" s="401"/>
      <c r="Y119" s="400" t="str">
        <f t="shared" si="190"/>
        <v/>
      </c>
      <c r="Z119" s="402"/>
      <c r="AA119" s="403"/>
      <c r="AB119" s="404"/>
      <c r="AC119" s="400" t="str">
        <f t="shared" si="182"/>
        <v/>
      </c>
      <c r="AD119" s="401"/>
      <c r="AE119" s="400" t="str">
        <f t="shared" si="183"/>
        <v/>
      </c>
      <c r="AF119" s="402"/>
      <c r="AG119" s="528"/>
      <c r="AH119" s="404"/>
      <c r="AI119" s="400" t="str">
        <f t="shared" si="184"/>
        <v/>
      </c>
      <c r="AJ119" s="401"/>
      <c r="AK119" s="400" t="str">
        <f t="shared" si="185"/>
        <v/>
      </c>
      <c r="AL119" s="402"/>
      <c r="AM119" s="528"/>
      <c r="AN119" s="404"/>
      <c r="AO119" s="400" t="str">
        <f t="shared" si="186"/>
        <v/>
      </c>
      <c r="AP119" s="401"/>
      <c r="AQ119" s="400" t="str">
        <f t="shared" ref="AQ119" si="191">IF(AP119*15=0,"",AP119*15)</f>
        <v/>
      </c>
      <c r="AR119" s="402"/>
      <c r="AS119" s="528"/>
      <c r="AT119" s="404"/>
      <c r="AU119" s="400" t="str">
        <f t="shared" si="188"/>
        <v/>
      </c>
      <c r="AV119" s="843">
        <v>2</v>
      </c>
      <c r="AW119" s="197">
        <f t="shared" si="189"/>
        <v>30</v>
      </c>
      <c r="AX119" s="402"/>
      <c r="AY119" s="528" t="s">
        <v>43</v>
      </c>
      <c r="AZ119" s="529" t="str">
        <f t="shared" si="173"/>
        <v/>
      </c>
      <c r="BA119" s="400" t="str">
        <f t="shared" si="174"/>
        <v/>
      </c>
      <c r="BB119" s="530">
        <f t="shared" si="175"/>
        <v>2</v>
      </c>
      <c r="BC119" s="400">
        <f t="shared" si="176"/>
        <v>30</v>
      </c>
      <c r="BD119" s="530"/>
      <c r="BE119" s="531">
        <f t="shared" si="177"/>
        <v>2</v>
      </c>
      <c r="BF119" s="425"/>
      <c r="BG119" s="3"/>
    </row>
    <row r="120" spans="1:59" s="603" customFormat="1" ht="16.149999999999999" customHeight="1" x14ac:dyDescent="0.2">
      <c r="A120" s="41" t="s">
        <v>429</v>
      </c>
      <c r="B120" s="324" t="s">
        <v>225</v>
      </c>
      <c r="C120" s="845" t="s">
        <v>430</v>
      </c>
      <c r="D120" s="196"/>
      <c r="E120" s="197" t="str">
        <f t="shared" si="157"/>
        <v/>
      </c>
      <c r="F120" s="198"/>
      <c r="G120" s="197" t="str">
        <f t="shared" si="158"/>
        <v/>
      </c>
      <c r="H120" s="199"/>
      <c r="I120" s="200"/>
      <c r="J120" s="201"/>
      <c r="K120" s="197" t="str">
        <f t="shared" si="159"/>
        <v/>
      </c>
      <c r="L120" s="198">
        <v>2</v>
      </c>
      <c r="M120" s="197">
        <f t="shared" si="178"/>
        <v>30</v>
      </c>
      <c r="N120" s="199"/>
      <c r="O120" s="200" t="s">
        <v>43</v>
      </c>
      <c r="P120" s="201"/>
      <c r="Q120" s="197" t="str">
        <f t="shared" si="179"/>
        <v/>
      </c>
      <c r="R120" s="198"/>
      <c r="S120" s="197" t="str">
        <f t="shared" si="180"/>
        <v/>
      </c>
      <c r="T120" s="199"/>
      <c r="U120" s="200"/>
      <c r="V120" s="201"/>
      <c r="W120" s="197" t="str">
        <f t="shared" si="181"/>
        <v/>
      </c>
      <c r="X120" s="198"/>
      <c r="Y120" s="197" t="str">
        <f t="shared" si="190"/>
        <v/>
      </c>
      <c r="Z120" s="199"/>
      <c r="AA120" s="200"/>
      <c r="AB120" s="201"/>
      <c r="AC120" s="197" t="str">
        <f t="shared" si="182"/>
        <v/>
      </c>
      <c r="AD120" s="198"/>
      <c r="AE120" s="197" t="str">
        <f t="shared" si="183"/>
        <v/>
      </c>
      <c r="AF120" s="199"/>
      <c r="AG120" s="599"/>
      <c r="AH120" s="201"/>
      <c r="AI120" s="197" t="str">
        <f t="shared" si="184"/>
        <v/>
      </c>
      <c r="AJ120" s="198"/>
      <c r="AK120" s="197" t="str">
        <f t="shared" si="185"/>
        <v/>
      </c>
      <c r="AL120" s="199"/>
      <c r="AM120" s="599"/>
      <c r="AN120" s="201"/>
      <c r="AO120" s="197" t="str">
        <f t="shared" si="186"/>
        <v/>
      </c>
      <c r="AP120" s="198"/>
      <c r="AQ120" s="197"/>
      <c r="AR120" s="199"/>
      <c r="AS120" s="599"/>
      <c r="AT120" s="201"/>
      <c r="AU120" s="197" t="str">
        <f t="shared" si="188"/>
        <v/>
      </c>
      <c r="AV120" s="198"/>
      <c r="AW120" s="197" t="str">
        <f t="shared" si="189"/>
        <v/>
      </c>
      <c r="AX120" s="199"/>
      <c r="AY120" s="599"/>
      <c r="AZ120" s="202" t="str">
        <f t="shared" si="173"/>
        <v/>
      </c>
      <c r="BA120" s="197" t="str">
        <f t="shared" si="174"/>
        <v/>
      </c>
      <c r="BB120" s="203">
        <f>IF(F120+L120+R120+X120+AD120+AJ120+AP120+AV120=0,"",F120+L120+R120+X120+AD120+AJ120+AP120+AV120)</f>
        <v>2</v>
      </c>
      <c r="BC120" s="197">
        <f t="shared" si="176"/>
        <v>30</v>
      </c>
      <c r="BD120" s="203"/>
      <c r="BE120" s="204">
        <f t="shared" si="177"/>
        <v>2</v>
      </c>
      <c r="BF120" s="601"/>
      <c r="BG120" s="602"/>
    </row>
    <row r="121" spans="1:59" s="603" customFormat="1" ht="16.149999999999999" customHeight="1" x14ac:dyDescent="0.2">
      <c r="A121" s="41" t="s">
        <v>432</v>
      </c>
      <c r="B121" s="324" t="s">
        <v>225</v>
      </c>
      <c r="C121" s="845" t="s">
        <v>437</v>
      </c>
      <c r="D121" s="196"/>
      <c r="E121" s="197" t="str">
        <f t="shared" si="157"/>
        <v/>
      </c>
      <c r="F121" s="198"/>
      <c r="G121" s="197" t="str">
        <f t="shared" si="158"/>
        <v/>
      </c>
      <c r="H121" s="199"/>
      <c r="I121" s="200"/>
      <c r="J121" s="201"/>
      <c r="K121" s="197" t="str">
        <f t="shared" si="159"/>
        <v/>
      </c>
      <c r="L121" s="198"/>
      <c r="M121" s="197" t="str">
        <f t="shared" si="178"/>
        <v/>
      </c>
      <c r="N121" s="199"/>
      <c r="O121" s="200"/>
      <c r="P121" s="201"/>
      <c r="Q121" s="197" t="str">
        <f t="shared" si="179"/>
        <v/>
      </c>
      <c r="R121" s="198"/>
      <c r="S121" s="197" t="str">
        <f t="shared" si="180"/>
        <v/>
      </c>
      <c r="T121" s="199"/>
      <c r="U121" s="200"/>
      <c r="V121" s="201"/>
      <c r="W121" s="197" t="str">
        <f t="shared" si="181"/>
        <v/>
      </c>
      <c r="X121" s="198">
        <v>4</v>
      </c>
      <c r="Y121" s="197">
        <f t="shared" si="190"/>
        <v>60</v>
      </c>
      <c r="Z121" s="199"/>
      <c r="AA121" s="200" t="s">
        <v>43</v>
      </c>
      <c r="AB121" s="201"/>
      <c r="AC121" s="197" t="str">
        <f t="shared" si="182"/>
        <v/>
      </c>
      <c r="AD121" s="198"/>
      <c r="AE121" s="197" t="str">
        <f t="shared" si="183"/>
        <v/>
      </c>
      <c r="AF121" s="199"/>
      <c r="AG121" s="599"/>
      <c r="AH121" s="201"/>
      <c r="AI121" s="197" t="str">
        <f t="shared" si="184"/>
        <v/>
      </c>
      <c r="AJ121" s="198"/>
      <c r="AK121" s="197" t="str">
        <f t="shared" si="185"/>
        <v/>
      </c>
      <c r="AL121" s="199"/>
      <c r="AM121" s="599"/>
      <c r="AN121" s="201"/>
      <c r="AO121" s="197" t="str">
        <f t="shared" si="186"/>
        <v/>
      </c>
      <c r="AP121" s="198"/>
      <c r="AQ121" s="197"/>
      <c r="AR121" s="199"/>
      <c r="AS121" s="599"/>
      <c r="AT121" s="201"/>
      <c r="AU121" s="197" t="str">
        <f t="shared" si="188"/>
        <v/>
      </c>
      <c r="AV121" s="198"/>
      <c r="AW121" s="197" t="str">
        <f t="shared" si="189"/>
        <v/>
      </c>
      <c r="AX121" s="199"/>
      <c r="AY121" s="599"/>
      <c r="AZ121" s="202" t="str">
        <f t="shared" si="173"/>
        <v/>
      </c>
      <c r="BA121" s="197" t="str">
        <f t="shared" si="174"/>
        <v/>
      </c>
      <c r="BB121" s="203">
        <f t="shared" ref="BB121:BB123" si="192">IF(F121+L121+R121+X121+AD121+AJ121+AP121+AV121=0,"",F121+L121+R121+X121+AD121+AJ121+AP121+AV121)</f>
        <v>4</v>
      </c>
      <c r="BC121" s="197">
        <f t="shared" si="176"/>
        <v>60</v>
      </c>
      <c r="BD121" s="203"/>
      <c r="BE121" s="204">
        <f t="shared" si="177"/>
        <v>4</v>
      </c>
      <c r="BF121" s="601"/>
      <c r="BG121" s="602"/>
    </row>
    <row r="122" spans="1:59" s="603" customFormat="1" ht="16.149999999999999" customHeight="1" x14ac:dyDescent="0.2">
      <c r="A122" s="265" t="s">
        <v>440</v>
      </c>
      <c r="B122" s="324" t="s">
        <v>225</v>
      </c>
      <c r="C122" s="605" t="s">
        <v>438</v>
      </c>
      <c r="D122" s="196"/>
      <c r="E122" s="197" t="str">
        <f t="shared" si="157"/>
        <v/>
      </c>
      <c r="F122" s="198"/>
      <c r="G122" s="197" t="str">
        <f t="shared" si="158"/>
        <v/>
      </c>
      <c r="H122" s="199"/>
      <c r="I122" s="200"/>
      <c r="J122" s="201"/>
      <c r="K122" s="197" t="str">
        <f t="shared" si="159"/>
        <v/>
      </c>
      <c r="L122" s="198"/>
      <c r="M122" s="197" t="str">
        <f t="shared" si="178"/>
        <v/>
      </c>
      <c r="N122" s="199"/>
      <c r="O122" s="200"/>
      <c r="P122" s="201"/>
      <c r="Q122" s="197" t="str">
        <f t="shared" si="179"/>
        <v/>
      </c>
      <c r="R122" s="198"/>
      <c r="S122" s="197" t="str">
        <f t="shared" si="180"/>
        <v/>
      </c>
      <c r="T122" s="199"/>
      <c r="U122" s="200"/>
      <c r="V122" s="201"/>
      <c r="W122" s="197" t="str">
        <f t="shared" si="181"/>
        <v/>
      </c>
      <c r="X122" s="198"/>
      <c r="Y122" s="197" t="str">
        <f t="shared" si="190"/>
        <v/>
      </c>
      <c r="Z122" s="199"/>
      <c r="AA122" s="200"/>
      <c r="AB122" s="201"/>
      <c r="AC122" s="197" t="str">
        <f t="shared" si="182"/>
        <v/>
      </c>
      <c r="AD122" s="198"/>
      <c r="AE122" s="197" t="str">
        <f t="shared" si="183"/>
        <v/>
      </c>
      <c r="AF122" s="199"/>
      <c r="AG122" s="599"/>
      <c r="AH122" s="201"/>
      <c r="AI122" s="197" t="str">
        <f t="shared" si="184"/>
        <v/>
      </c>
      <c r="AJ122" s="198">
        <v>8</v>
      </c>
      <c r="AK122" s="197">
        <f t="shared" si="185"/>
        <v>120</v>
      </c>
      <c r="AL122" s="199"/>
      <c r="AM122" s="599" t="s">
        <v>43</v>
      </c>
      <c r="AN122" s="201"/>
      <c r="AO122" s="197" t="str">
        <f t="shared" si="186"/>
        <v/>
      </c>
      <c r="AP122" s="198"/>
      <c r="AQ122" s="197"/>
      <c r="AR122" s="199"/>
      <c r="AS122" s="599"/>
      <c r="AT122" s="201"/>
      <c r="AU122" s="197" t="str">
        <f t="shared" si="188"/>
        <v/>
      </c>
      <c r="AV122" s="198"/>
      <c r="AW122" s="197" t="str">
        <f t="shared" si="189"/>
        <v/>
      </c>
      <c r="AX122" s="199"/>
      <c r="AY122" s="599"/>
      <c r="AZ122" s="202" t="str">
        <f t="shared" si="173"/>
        <v/>
      </c>
      <c r="BA122" s="197" t="str">
        <f t="shared" si="174"/>
        <v/>
      </c>
      <c r="BB122" s="203">
        <f t="shared" si="192"/>
        <v>8</v>
      </c>
      <c r="BC122" s="197">
        <f t="shared" si="176"/>
        <v>120</v>
      </c>
      <c r="BD122" s="203"/>
      <c r="BE122" s="204">
        <f t="shared" si="177"/>
        <v>8</v>
      </c>
      <c r="BF122" s="601"/>
      <c r="BG122" s="602"/>
    </row>
    <row r="123" spans="1:59" s="603" customFormat="1" ht="16.149999999999999" customHeight="1" x14ac:dyDescent="0.2">
      <c r="A123" s="41" t="s">
        <v>441</v>
      </c>
      <c r="B123" s="324" t="s">
        <v>225</v>
      </c>
      <c r="C123" s="845" t="s">
        <v>439</v>
      </c>
      <c r="D123" s="196"/>
      <c r="E123" s="197" t="str">
        <f t="shared" si="157"/>
        <v/>
      </c>
      <c r="F123" s="198"/>
      <c r="G123" s="197" t="str">
        <f t="shared" si="158"/>
        <v/>
      </c>
      <c r="H123" s="199"/>
      <c r="I123" s="200"/>
      <c r="J123" s="201"/>
      <c r="K123" s="197" t="str">
        <f t="shared" si="159"/>
        <v/>
      </c>
      <c r="L123" s="198"/>
      <c r="M123" s="197" t="str">
        <f t="shared" si="178"/>
        <v/>
      </c>
      <c r="N123" s="199"/>
      <c r="O123" s="200"/>
      <c r="P123" s="201"/>
      <c r="Q123" s="197" t="str">
        <f t="shared" si="179"/>
        <v/>
      </c>
      <c r="R123" s="198"/>
      <c r="S123" s="197" t="str">
        <f t="shared" si="180"/>
        <v/>
      </c>
      <c r="T123" s="199"/>
      <c r="U123" s="200"/>
      <c r="V123" s="201"/>
      <c r="W123" s="197" t="str">
        <f t="shared" si="181"/>
        <v/>
      </c>
      <c r="X123" s="198"/>
      <c r="Y123" s="197" t="str">
        <f t="shared" si="190"/>
        <v/>
      </c>
      <c r="Z123" s="199"/>
      <c r="AA123" s="200"/>
      <c r="AB123" s="201"/>
      <c r="AC123" s="197" t="str">
        <f t="shared" si="182"/>
        <v/>
      </c>
      <c r="AD123" s="198"/>
      <c r="AE123" s="197" t="str">
        <f t="shared" si="183"/>
        <v/>
      </c>
      <c r="AF123" s="199"/>
      <c r="AG123" s="599"/>
      <c r="AH123" s="201"/>
      <c r="AI123" s="197" t="str">
        <f t="shared" si="184"/>
        <v/>
      </c>
      <c r="AJ123" s="198"/>
      <c r="AK123" s="197" t="str">
        <f t="shared" si="185"/>
        <v/>
      </c>
      <c r="AL123" s="199"/>
      <c r="AM123" s="599"/>
      <c r="AN123" s="201"/>
      <c r="AO123" s="197" t="str">
        <f t="shared" si="186"/>
        <v/>
      </c>
      <c r="AP123" s="198"/>
      <c r="AQ123" s="197"/>
      <c r="AR123" s="199"/>
      <c r="AS123" s="599"/>
      <c r="AT123" s="201"/>
      <c r="AU123" s="197" t="str">
        <f t="shared" si="188"/>
        <v/>
      </c>
      <c r="AV123" s="198">
        <v>10</v>
      </c>
      <c r="AW123" s="197">
        <f t="shared" si="189"/>
        <v>150</v>
      </c>
      <c r="AX123" s="199"/>
      <c r="AY123" s="599" t="s">
        <v>43</v>
      </c>
      <c r="AZ123" s="202" t="str">
        <f t="shared" si="173"/>
        <v/>
      </c>
      <c r="BA123" s="197" t="str">
        <f t="shared" si="174"/>
        <v/>
      </c>
      <c r="BB123" s="203">
        <f t="shared" si="192"/>
        <v>10</v>
      </c>
      <c r="BC123" s="197">
        <f t="shared" si="176"/>
        <v>150</v>
      </c>
      <c r="BD123" s="203"/>
      <c r="BE123" s="204">
        <f t="shared" si="177"/>
        <v>10</v>
      </c>
      <c r="BF123" s="601"/>
      <c r="BG123" s="602"/>
    </row>
    <row r="124" spans="1:59" ht="16.149999999999999" customHeight="1" thickBot="1" x14ac:dyDescent="0.25">
      <c r="A124" s="533"/>
      <c r="B124" s="534"/>
      <c r="C124" s="535" t="s">
        <v>279</v>
      </c>
      <c r="D124" s="660" t="str">
        <f>IF(SUM(D107:D123)=0,"",SUM(D107:D123))</f>
        <v/>
      </c>
      <c r="E124" s="661" t="str">
        <f>IF(SUM(D107:D123)*15=0,"",SUM(D107:D123)*15)</f>
        <v/>
      </c>
      <c r="F124" s="662" t="str">
        <f>IF(SUM(F107:F123)=0,"",SUM(F107:F123))</f>
        <v/>
      </c>
      <c r="G124" s="662" t="str">
        <f>IF(SUM(F107:F123)*15=0,"",SUM(F107:F123)*15)</f>
        <v/>
      </c>
      <c r="H124" s="663"/>
      <c r="I124" s="664" t="str">
        <f>IF(SUM(D107:D123)+SUM(F107:F123)=0,"",SUM(D107:D123)+SUM(F107:F123))</f>
        <v/>
      </c>
      <c r="J124" s="665">
        <f>IF(SUM(J107:J123)=0,"",SUM(J107:J123))</f>
        <v>4</v>
      </c>
      <c r="K124" s="662">
        <f>SUM(K107:K123)</f>
        <v>68</v>
      </c>
      <c r="L124" s="662">
        <f>IF(SUM(L107:L123)=0,"",SUM(L107:L123))</f>
        <v>4</v>
      </c>
      <c r="M124" s="662">
        <v>65</v>
      </c>
      <c r="N124" s="663"/>
      <c r="O124" s="666">
        <f>IF(SUM(J107:J123)+SUM(L107:L123)=0,"",SUM(J107:J123)+SUM(L107:L123))</f>
        <v>8</v>
      </c>
      <c r="P124" s="536">
        <f>IF(SUM(P107:P123)=0,"",SUM(P107:P123))</f>
        <v>4</v>
      </c>
      <c r="Q124" s="537">
        <f>IF(SUM(P107:P123)*15=0,"",SUM(P107:P123)*15)</f>
        <v>60</v>
      </c>
      <c r="R124" s="537">
        <f>IF(SUM(R107:R123)=0,"",SUM(R107:R123))</f>
        <v>2</v>
      </c>
      <c r="S124" s="537">
        <f>IF(SUM(R107:R123)*15=0,"",SUM(R107:R123)*15)</f>
        <v>30</v>
      </c>
      <c r="T124" s="537">
        <v>0</v>
      </c>
      <c r="U124" s="538">
        <f>IF(SUM(P107:P123)+SUM(R107:R123)=0,"",SUM(P107:P123)+SUM(R107:R123))</f>
        <v>6</v>
      </c>
      <c r="V124" s="536">
        <f>IF(SUM(V107:V123)=0,"",SUM(V107:V123))</f>
        <v>4</v>
      </c>
      <c r="W124" s="537">
        <f>IF(SUM(V107:V123)*15=0,"",SUM(V107:V123)*15)</f>
        <v>60</v>
      </c>
      <c r="X124" s="537">
        <f>IF(SUM(X107:X123)=0,"",SUM(X107:X123))</f>
        <v>6</v>
      </c>
      <c r="Y124" s="537">
        <f>IF(SUM(X107:X123)*15=0,"",SUM(X107:X123)*15)</f>
        <v>90</v>
      </c>
      <c r="Z124" s="537">
        <v>0</v>
      </c>
      <c r="AA124" s="538">
        <f>IF(SUM(V107:V123)+SUM(X107:X123)=0,"",SUM(V107:V123)+SUM(X107:X123))</f>
        <v>10</v>
      </c>
      <c r="AB124" s="536">
        <f>IF(SUM(AB107:AB123)=0,"",SUM(AB107:AB123))</f>
        <v>1</v>
      </c>
      <c r="AC124" s="537">
        <f>IF(SUM(AB107:AB123)*15=0,"",SUM(AB107:AB123)*15)</f>
        <v>15</v>
      </c>
      <c r="AD124" s="537">
        <f>IF(SUM(AD107:AD123)=0,"",SUM(AD107:AD123))</f>
        <v>5</v>
      </c>
      <c r="AE124" s="537">
        <f>IF(SUM(AD107:AD123)*15=0,"",SUM(AD107:AD123)*15)</f>
        <v>75</v>
      </c>
      <c r="AF124" s="537">
        <v>0</v>
      </c>
      <c r="AG124" s="539">
        <f>IF(SUM(AB107:AB123)+SUM(AD107:AD123)=0,"",SUM(AB107:AB123)+SUM(AD107:AD123))</f>
        <v>6</v>
      </c>
      <c r="AH124" s="536">
        <f>IF(SUM(AH107:AH123)=0,"",SUM(AH107:AH123))</f>
        <v>1</v>
      </c>
      <c r="AI124" s="537">
        <f>IF(SUM(AH107:AH123)*15=0,"",SUM(AH107:AH123)*15)</f>
        <v>15</v>
      </c>
      <c r="AJ124" s="537">
        <f>IF(SUM(AJ107:AJ123)=0,"",SUM(AJ107:AJ123))</f>
        <v>12</v>
      </c>
      <c r="AK124" s="537">
        <f>IF(SUM(AJ107:AJ123)*15=0,"",SUM(AJ107:AJ123)*15)</f>
        <v>180</v>
      </c>
      <c r="AL124" s="537">
        <v>0</v>
      </c>
      <c r="AM124" s="539">
        <f>IF(SUM(AH107:AH123)+SUM(AJ107:AJ123)=0,"",SUM(AH107:AH123)+SUM(AJ107:AJ123))</f>
        <v>13</v>
      </c>
      <c r="AN124" s="536">
        <f>IF(SUM(AN107:AN123)=0,"",SUM(AN107:AN123))</f>
        <v>1</v>
      </c>
      <c r="AO124" s="537">
        <f>IF(SUM(AN107:AN123)*15=0,"",SUM(AN107:AN123)*15)</f>
        <v>15</v>
      </c>
      <c r="AP124" s="537">
        <f>IF(SUM(AP107:AP123)=0,"",SUM(AP107:AP123))</f>
        <v>4</v>
      </c>
      <c r="AQ124" s="537">
        <f>IF(SUM(AP107:AP123)*15=0,"",SUM(AP107:AP123)*15)</f>
        <v>60</v>
      </c>
      <c r="AR124" s="537">
        <v>0</v>
      </c>
      <c r="AS124" s="539">
        <f>IF(SUM(AN107:AN123)+SUM(AP107:AP123)=0,"",SUM(AN107:AN123)+SUM(AP107:AP123))</f>
        <v>5</v>
      </c>
      <c r="AT124" s="536">
        <f>IF(SUM(AT107:AT123)=0,"",SUM(AT107:AT123))</f>
        <v>1</v>
      </c>
      <c r="AU124" s="537">
        <f>IF(SUM(AT107:AT123)*15=0,"",SUM(AT107:AT123)*15)</f>
        <v>15</v>
      </c>
      <c r="AV124" s="537">
        <f>IF(SUM(AV107:AV123)=0,"",SUM(AV107:AV123))</f>
        <v>13</v>
      </c>
      <c r="AW124" s="537">
        <f>IF(SUM(AV107:AV123)*15=0,"",SUM(AV107:AV123)*15)</f>
        <v>195</v>
      </c>
      <c r="AX124" s="537">
        <v>0</v>
      </c>
      <c r="AY124" s="539">
        <f>IF(SUM(AT107:AT123)+SUM(AV107:AV123)=0,"",SUM(AT107:AT123)+SUM(AV107:AV123))</f>
        <v>14</v>
      </c>
      <c r="AZ124" s="540">
        <f>IF(SUM(AZ107:AZ123)=0,"",SUM(AZ107:AZ123))</f>
        <v>16</v>
      </c>
      <c r="BA124" s="537">
        <f>SUM(BA107:BA123)</f>
        <v>248</v>
      </c>
      <c r="BB124" s="537">
        <f>IF(SUM(BB107:BB123)=0,"",SUM(BB107:BB123))</f>
        <v>46</v>
      </c>
      <c r="BC124" s="537">
        <f>SUM(BC107:BC123)</f>
        <v>695</v>
      </c>
      <c r="BD124" s="541">
        <v>0</v>
      </c>
      <c r="BE124" s="542">
        <f>IF(SUM(AZ107:AZ123)+SUM(BB107:BB123)=0,"",SUM(AZ107:AZ123)+SUM(BB107:BB123))</f>
        <v>62</v>
      </c>
      <c r="BF124" s="425"/>
      <c r="BG124" s="3"/>
    </row>
    <row r="125" spans="1:59" ht="16.149999999999999" hidden="1" customHeight="1" thickBot="1" x14ac:dyDescent="0.25">
      <c r="A125" s="704" t="s">
        <v>146</v>
      </c>
      <c r="B125" s="705"/>
      <c r="C125" s="706"/>
      <c r="D125" s="209">
        <f>SUM(D124)</f>
        <v>0</v>
      </c>
      <c r="E125" s="210">
        <f t="shared" ref="E125:BE125" si="193">SUM(E124)</f>
        <v>0</v>
      </c>
      <c r="F125" s="210">
        <f t="shared" si="193"/>
        <v>0</v>
      </c>
      <c r="G125" s="210">
        <f t="shared" si="193"/>
        <v>0</v>
      </c>
      <c r="H125" s="210">
        <f t="shared" si="193"/>
        <v>0</v>
      </c>
      <c r="I125" s="211">
        <f t="shared" si="193"/>
        <v>0</v>
      </c>
      <c r="J125" s="212">
        <f t="shared" si="193"/>
        <v>4</v>
      </c>
      <c r="K125" s="210">
        <f t="shared" si="193"/>
        <v>68</v>
      </c>
      <c r="L125" s="210">
        <f t="shared" si="193"/>
        <v>4</v>
      </c>
      <c r="M125" s="210">
        <f t="shared" si="193"/>
        <v>65</v>
      </c>
      <c r="N125" s="210">
        <f t="shared" si="193"/>
        <v>0</v>
      </c>
      <c r="O125" s="360">
        <f t="shared" si="193"/>
        <v>8</v>
      </c>
      <c r="P125" s="361">
        <f t="shared" si="193"/>
        <v>4</v>
      </c>
      <c r="Q125" s="362">
        <f t="shared" si="193"/>
        <v>60</v>
      </c>
      <c r="R125" s="362">
        <f t="shared" si="193"/>
        <v>2</v>
      </c>
      <c r="S125" s="362">
        <f t="shared" si="193"/>
        <v>30</v>
      </c>
      <c r="T125" s="362">
        <f t="shared" si="193"/>
        <v>0</v>
      </c>
      <c r="U125" s="360">
        <f t="shared" si="193"/>
        <v>6</v>
      </c>
      <c r="V125" s="361">
        <f t="shared" si="193"/>
        <v>4</v>
      </c>
      <c r="W125" s="362">
        <f t="shared" si="193"/>
        <v>60</v>
      </c>
      <c r="X125" s="362">
        <f t="shared" si="193"/>
        <v>6</v>
      </c>
      <c r="Y125" s="362">
        <f t="shared" si="193"/>
        <v>90</v>
      </c>
      <c r="Z125" s="362">
        <f t="shared" si="193"/>
        <v>0</v>
      </c>
      <c r="AA125" s="360">
        <f t="shared" si="193"/>
        <v>10</v>
      </c>
      <c r="AB125" s="361">
        <f t="shared" si="193"/>
        <v>1</v>
      </c>
      <c r="AC125" s="362">
        <f t="shared" si="193"/>
        <v>15</v>
      </c>
      <c r="AD125" s="362">
        <f t="shared" si="193"/>
        <v>5</v>
      </c>
      <c r="AE125" s="362">
        <f t="shared" si="193"/>
        <v>75</v>
      </c>
      <c r="AF125" s="362">
        <f t="shared" si="193"/>
        <v>0</v>
      </c>
      <c r="AG125" s="362">
        <f t="shared" si="193"/>
        <v>6</v>
      </c>
      <c r="AH125" s="361">
        <f t="shared" si="193"/>
        <v>1</v>
      </c>
      <c r="AI125" s="362">
        <f t="shared" si="193"/>
        <v>15</v>
      </c>
      <c r="AJ125" s="362">
        <f t="shared" si="193"/>
        <v>12</v>
      </c>
      <c r="AK125" s="362">
        <f t="shared" si="193"/>
        <v>180</v>
      </c>
      <c r="AL125" s="362">
        <f t="shared" si="193"/>
        <v>0</v>
      </c>
      <c r="AM125" s="362">
        <f t="shared" si="193"/>
        <v>13</v>
      </c>
      <c r="AN125" s="361">
        <f t="shared" si="193"/>
        <v>1</v>
      </c>
      <c r="AO125" s="362">
        <f t="shared" si="193"/>
        <v>15</v>
      </c>
      <c r="AP125" s="362">
        <f t="shared" si="193"/>
        <v>4</v>
      </c>
      <c r="AQ125" s="362">
        <f t="shared" si="193"/>
        <v>60</v>
      </c>
      <c r="AR125" s="362">
        <f t="shared" si="193"/>
        <v>0</v>
      </c>
      <c r="AS125" s="362">
        <f t="shared" si="193"/>
        <v>5</v>
      </c>
      <c r="AT125" s="361">
        <f t="shared" si="193"/>
        <v>1</v>
      </c>
      <c r="AU125" s="362">
        <f t="shared" si="193"/>
        <v>15</v>
      </c>
      <c r="AV125" s="362">
        <f t="shared" si="193"/>
        <v>13</v>
      </c>
      <c r="AW125" s="362">
        <f t="shared" si="193"/>
        <v>195</v>
      </c>
      <c r="AX125" s="362">
        <f t="shared" si="193"/>
        <v>0</v>
      </c>
      <c r="AY125" s="362">
        <f t="shared" si="193"/>
        <v>14</v>
      </c>
      <c r="AZ125" s="361">
        <f t="shared" si="193"/>
        <v>16</v>
      </c>
      <c r="BA125" s="362">
        <f t="shared" si="193"/>
        <v>248</v>
      </c>
      <c r="BB125" s="362">
        <f t="shared" si="193"/>
        <v>46</v>
      </c>
      <c r="BC125" s="362">
        <f t="shared" si="193"/>
        <v>695</v>
      </c>
      <c r="BD125" s="362">
        <v>0</v>
      </c>
      <c r="BE125" s="363">
        <f t="shared" si="193"/>
        <v>62</v>
      </c>
      <c r="BF125" s="589"/>
      <c r="BG125" s="590"/>
    </row>
    <row r="126" spans="1:59" s="326" customFormat="1" ht="16.149999999999999" customHeight="1" thickBot="1" x14ac:dyDescent="0.25">
      <c r="A126" s="692" t="s">
        <v>245</v>
      </c>
      <c r="B126" s="693"/>
      <c r="C126" s="694"/>
      <c r="D126" s="518">
        <f>IF(D104+D125=0,"",D104+D125)</f>
        <v>16</v>
      </c>
      <c r="E126" s="519">
        <f>IF(E104+E125=0,"",E104+E125)</f>
        <v>212</v>
      </c>
      <c r="F126" s="519">
        <f>IF(F104+F125=0,"",F104+F125)</f>
        <v>21</v>
      </c>
      <c r="G126" s="519">
        <f>IF(G104+G125=0,"",G104+G125)</f>
        <v>262</v>
      </c>
      <c r="H126" s="519">
        <v>0</v>
      </c>
      <c r="I126" s="520">
        <f>IF(I104+I125=0,"",I104+I125)</f>
        <v>37</v>
      </c>
      <c r="J126" s="518">
        <f>IF(J104+J125=0,"",J104+J125)</f>
        <v>24</v>
      </c>
      <c r="K126" s="519">
        <f>IF(K104+K125=0,"",K104+K125)</f>
        <v>368</v>
      </c>
      <c r="L126" s="519">
        <f>IF(L104+L125=0,"",L104+L125)</f>
        <v>8</v>
      </c>
      <c r="M126" s="519">
        <f>IF(M104+M125=0,"",M104+M125)</f>
        <v>125</v>
      </c>
      <c r="N126" s="519">
        <v>0</v>
      </c>
      <c r="O126" s="521">
        <f t="shared" ref="O126:BE126" si="194">IF(O104+O125=0,"",O104+O125)</f>
        <v>32</v>
      </c>
      <c r="P126" s="522">
        <f t="shared" si="194"/>
        <v>22</v>
      </c>
      <c r="Q126" s="523">
        <f t="shared" si="194"/>
        <v>330</v>
      </c>
      <c r="R126" s="523">
        <f t="shared" si="194"/>
        <v>8</v>
      </c>
      <c r="S126" s="523">
        <f t="shared" si="194"/>
        <v>120</v>
      </c>
      <c r="T126" s="523">
        <f t="shared" si="194"/>
        <v>30</v>
      </c>
      <c r="U126" s="524">
        <f t="shared" si="194"/>
        <v>30</v>
      </c>
      <c r="V126" s="522">
        <f t="shared" si="194"/>
        <v>18</v>
      </c>
      <c r="W126" s="523">
        <f t="shared" si="194"/>
        <v>270</v>
      </c>
      <c r="X126" s="523">
        <f t="shared" si="194"/>
        <v>14</v>
      </c>
      <c r="Y126" s="523">
        <f t="shared" si="194"/>
        <v>210</v>
      </c>
      <c r="Z126" s="523">
        <f t="shared" si="194"/>
        <v>30</v>
      </c>
      <c r="AA126" s="524">
        <f t="shared" si="194"/>
        <v>32</v>
      </c>
      <c r="AB126" s="522">
        <f t="shared" si="194"/>
        <v>20</v>
      </c>
      <c r="AC126" s="523">
        <f t="shared" si="194"/>
        <v>300</v>
      </c>
      <c r="AD126" s="523">
        <f t="shared" si="194"/>
        <v>10</v>
      </c>
      <c r="AE126" s="523">
        <f t="shared" si="194"/>
        <v>150</v>
      </c>
      <c r="AF126" s="523">
        <f t="shared" si="194"/>
        <v>30</v>
      </c>
      <c r="AG126" s="523">
        <f t="shared" si="194"/>
        <v>30</v>
      </c>
      <c r="AH126" s="522">
        <f t="shared" si="194"/>
        <v>14</v>
      </c>
      <c r="AI126" s="523">
        <f t="shared" si="194"/>
        <v>210</v>
      </c>
      <c r="AJ126" s="523">
        <f t="shared" si="194"/>
        <v>18</v>
      </c>
      <c r="AK126" s="523">
        <f t="shared" si="194"/>
        <v>270</v>
      </c>
      <c r="AL126" s="523">
        <f t="shared" si="194"/>
        <v>30</v>
      </c>
      <c r="AM126" s="524">
        <f t="shared" si="194"/>
        <v>32</v>
      </c>
      <c r="AN126" s="522">
        <f t="shared" si="194"/>
        <v>13</v>
      </c>
      <c r="AO126" s="523">
        <f t="shared" si="194"/>
        <v>195</v>
      </c>
      <c r="AP126" s="523">
        <f t="shared" si="194"/>
        <v>17</v>
      </c>
      <c r="AQ126" s="523">
        <f t="shared" si="194"/>
        <v>255</v>
      </c>
      <c r="AR126" s="523">
        <f t="shared" si="194"/>
        <v>30</v>
      </c>
      <c r="AS126" s="524">
        <f t="shared" si="194"/>
        <v>30</v>
      </c>
      <c r="AT126" s="522">
        <f t="shared" si="194"/>
        <v>3</v>
      </c>
      <c r="AU126" s="523">
        <f t="shared" si="194"/>
        <v>45</v>
      </c>
      <c r="AV126" s="523">
        <f t="shared" si="194"/>
        <v>29</v>
      </c>
      <c r="AW126" s="523">
        <f t="shared" si="194"/>
        <v>435</v>
      </c>
      <c r="AX126" s="523">
        <f t="shared" si="194"/>
        <v>30</v>
      </c>
      <c r="AY126" s="525">
        <f t="shared" si="194"/>
        <v>32</v>
      </c>
      <c r="AZ126" s="526">
        <f t="shared" si="194"/>
        <v>130</v>
      </c>
      <c r="BA126" s="523">
        <f t="shared" si="194"/>
        <v>1958</v>
      </c>
      <c r="BB126" s="523">
        <f t="shared" si="194"/>
        <v>125</v>
      </c>
      <c r="BC126" s="523">
        <f t="shared" si="194"/>
        <v>1880</v>
      </c>
      <c r="BD126" s="523">
        <f t="shared" si="194"/>
        <v>240</v>
      </c>
      <c r="BE126" s="525">
        <f t="shared" si="194"/>
        <v>255</v>
      </c>
      <c r="BF126" s="446"/>
      <c r="BG126" s="214"/>
    </row>
    <row r="127" spans="1:59" s="216" customFormat="1" ht="16.149999999999999" customHeight="1" thickTop="1" thickBot="1" x14ac:dyDescent="0.25">
      <c r="A127" s="695" t="s">
        <v>146</v>
      </c>
      <c r="B127" s="696"/>
      <c r="C127" s="697"/>
      <c r="D127" s="688">
        <f>SUM(E126+G126)</f>
        <v>474</v>
      </c>
      <c r="E127" s="689"/>
      <c r="F127" s="689"/>
      <c r="G127" s="689"/>
      <c r="H127" s="689"/>
      <c r="I127" s="690"/>
      <c r="J127" s="688">
        <f>SUM(K126+M126)</f>
        <v>493</v>
      </c>
      <c r="K127" s="689"/>
      <c r="L127" s="689"/>
      <c r="M127" s="689"/>
      <c r="N127" s="689"/>
      <c r="O127" s="690"/>
      <c r="P127" s="688">
        <f>SUM(Q126+S126)</f>
        <v>450</v>
      </c>
      <c r="Q127" s="689"/>
      <c r="R127" s="689"/>
      <c r="S127" s="689"/>
      <c r="T127" s="689"/>
      <c r="U127" s="689"/>
      <c r="V127" s="688">
        <f>SUM(W126+Y126)</f>
        <v>480</v>
      </c>
      <c r="W127" s="689"/>
      <c r="X127" s="689"/>
      <c r="Y127" s="689"/>
      <c r="Z127" s="689"/>
      <c r="AA127" s="690"/>
      <c r="AB127" s="688">
        <f>AC126+AE126</f>
        <v>450</v>
      </c>
      <c r="AC127" s="689"/>
      <c r="AD127" s="689"/>
      <c r="AE127" s="689"/>
      <c r="AF127" s="689"/>
      <c r="AG127" s="690"/>
      <c r="AH127" s="688">
        <f>AI126+AK126</f>
        <v>480</v>
      </c>
      <c r="AI127" s="689"/>
      <c r="AJ127" s="689"/>
      <c r="AK127" s="689"/>
      <c r="AL127" s="689"/>
      <c r="AM127" s="690"/>
      <c r="AN127" s="688">
        <f>AO126+AQ126</f>
        <v>450</v>
      </c>
      <c r="AO127" s="689"/>
      <c r="AP127" s="689"/>
      <c r="AQ127" s="689"/>
      <c r="AR127" s="689"/>
      <c r="AS127" s="690"/>
      <c r="AT127" s="688">
        <f>AU126+AW126</f>
        <v>480</v>
      </c>
      <c r="AU127" s="689"/>
      <c r="AV127" s="689"/>
      <c r="AW127" s="689"/>
      <c r="AX127" s="689"/>
      <c r="AY127" s="691"/>
      <c r="AZ127" s="639"/>
      <c r="BA127" s="640">
        <f>SUM(D127+J127+P127+V127+AB127+AH127+AN127+AT127)</f>
        <v>3757</v>
      </c>
      <c r="BB127" s="640"/>
      <c r="BC127" s="640">
        <f>SUM(BA126+BC126)</f>
        <v>3838</v>
      </c>
      <c r="BD127" s="640"/>
      <c r="BE127" s="641"/>
      <c r="BF127" s="447"/>
      <c r="BG127" s="215"/>
    </row>
    <row r="128" spans="1:59" s="413" customFormat="1" ht="16.149999999999999" customHeight="1" thickTop="1" x14ac:dyDescent="0.2">
      <c r="A128" s="679" t="s">
        <v>246</v>
      </c>
      <c r="B128" s="680"/>
      <c r="C128" s="680"/>
      <c r="D128" s="680"/>
      <c r="E128" s="680"/>
      <c r="F128" s="680"/>
      <c r="G128" s="680"/>
      <c r="H128" s="680"/>
      <c r="I128" s="680"/>
      <c r="J128" s="680"/>
      <c r="K128" s="680"/>
      <c r="L128" s="680"/>
      <c r="M128" s="680"/>
      <c r="N128" s="680"/>
      <c r="O128" s="680"/>
      <c r="P128" s="680"/>
      <c r="Q128" s="680"/>
      <c r="R128" s="680"/>
      <c r="S128" s="680"/>
      <c r="T128" s="680"/>
      <c r="U128" s="680"/>
      <c r="V128" s="680"/>
      <c r="W128" s="680"/>
      <c r="X128" s="680"/>
      <c r="Y128" s="680"/>
      <c r="Z128" s="680"/>
      <c r="AA128" s="680"/>
      <c r="AB128" s="680"/>
      <c r="AC128" s="680"/>
      <c r="AD128" s="680"/>
      <c r="AE128" s="680"/>
      <c r="AF128" s="680"/>
      <c r="AG128" s="680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409"/>
      <c r="BA128" s="410"/>
      <c r="BB128" s="410"/>
      <c r="BC128" s="410"/>
      <c r="BD128" s="410"/>
      <c r="BE128" s="411"/>
      <c r="BF128" s="412"/>
      <c r="BG128" s="412"/>
    </row>
    <row r="129" spans="1:57" s="413" customFormat="1" ht="16.149999999999999" customHeight="1" x14ac:dyDescent="0.2">
      <c r="A129" s="218"/>
      <c r="B129" s="414"/>
      <c r="C129" s="219" t="s">
        <v>247</v>
      </c>
      <c r="D129" s="220"/>
      <c r="E129" s="221"/>
      <c r="F129" s="221"/>
      <c r="G129" s="221"/>
      <c r="H129" s="203"/>
      <c r="I129" s="222" t="str">
        <f>IF(COUNTIF(I12:I127,"A")=0,"",(COUNTIF(I12:I127,"A")))</f>
        <v/>
      </c>
      <c r="J129" s="223"/>
      <c r="K129" s="221"/>
      <c r="L129" s="221"/>
      <c r="M129" s="221"/>
      <c r="N129" s="203"/>
      <c r="O129" s="222">
        <f>IF(COUNTIF(O12:O127,"A")=0,"",(COUNTIF(O12:O127,"A")))</f>
        <v>1</v>
      </c>
      <c r="P129" s="221"/>
      <c r="Q129" s="221"/>
      <c r="R129" s="221"/>
      <c r="S129" s="221"/>
      <c r="T129" s="203"/>
      <c r="U129" s="222">
        <f>IF(COUNTIF(U12:U127,"A")=0,"",(COUNTIF(U12:U127,"A")))</f>
        <v>1</v>
      </c>
      <c r="V129" s="223"/>
      <c r="W129" s="221"/>
      <c r="X129" s="221"/>
      <c r="Y129" s="221"/>
      <c r="Z129" s="203"/>
      <c r="AA129" s="222">
        <f>IF(COUNTIF(AA12:AA127,"A")=0,"",(COUNTIF(AA12:AA127,"A")))</f>
        <v>1</v>
      </c>
      <c r="AB129" s="221"/>
      <c r="AC129" s="221"/>
      <c r="AD129" s="221"/>
      <c r="AE129" s="221"/>
      <c r="AF129" s="203"/>
      <c r="AG129" s="222" t="str">
        <f>IF(COUNTIF(AG12:AG127,"A")=0,"",(COUNTIF(AG12:AG127,"A")))</f>
        <v/>
      </c>
      <c r="AH129" s="221"/>
      <c r="AI129" s="221"/>
      <c r="AJ129" s="221"/>
      <c r="AK129" s="221"/>
      <c r="AL129" s="203"/>
      <c r="AM129" s="222" t="str">
        <f>IF(COUNTIF(AM12:AM127,"A")=0,"",(COUNTIF(AM12:AM127,"A")))</f>
        <v/>
      </c>
      <c r="AN129" s="221"/>
      <c r="AO129" s="221"/>
      <c r="AP129" s="221"/>
      <c r="AQ129" s="221"/>
      <c r="AR129" s="203"/>
      <c r="AS129" s="222" t="str">
        <f>IF(COUNTIF(AS12:AS127,"A")=0,"",(COUNTIF(AS12:AS127,"A")))</f>
        <v/>
      </c>
      <c r="AT129" s="221"/>
      <c r="AU129" s="221"/>
      <c r="AV129" s="221"/>
      <c r="AW129" s="221"/>
      <c r="AX129" s="203"/>
      <c r="AY129" s="222" t="str">
        <f>IF(COUNTIF(AY12:AY127,"A")=0,"",(COUNTIF(AY12:AY127,"A")))</f>
        <v/>
      </c>
      <c r="AZ129" s="415"/>
      <c r="BA129" s="416"/>
      <c r="BB129" s="416"/>
      <c r="BC129" s="416"/>
      <c r="BD129" s="417"/>
      <c r="BE129" s="418">
        <f t="shared" ref="BE129:BE141" si="195">IF(SUM(D129:AG129)=0,"",SUM(D129:AG129))</f>
        <v>3</v>
      </c>
    </row>
    <row r="130" spans="1:57" s="413" customFormat="1" ht="16.149999999999999" customHeight="1" x14ac:dyDescent="0.2">
      <c r="A130" s="218"/>
      <c r="B130" s="414"/>
      <c r="C130" s="219" t="s">
        <v>248</v>
      </c>
      <c r="D130" s="220"/>
      <c r="E130" s="221"/>
      <c r="F130" s="221"/>
      <c r="G130" s="221"/>
      <c r="H130" s="203"/>
      <c r="I130" s="222">
        <f>IF(COUNTIF(I12:I127,"B")=0,"",(COUNTIF(I12:I127,"B")))</f>
        <v>5</v>
      </c>
      <c r="J130" s="223"/>
      <c r="K130" s="221"/>
      <c r="L130" s="221"/>
      <c r="M130" s="221"/>
      <c r="N130" s="203"/>
      <c r="O130" s="222">
        <f>IF(COUNTIF(O12:O127,"B")=0,"",(COUNTIF(O12:O127,"B")))</f>
        <v>2</v>
      </c>
      <c r="P130" s="630"/>
      <c r="Q130" s="630"/>
      <c r="R130" s="630"/>
      <c r="S130" s="630"/>
      <c r="T130" s="193"/>
      <c r="U130" s="631">
        <f>IF(COUNTIF(U12:U127,"B")=0,"",(COUNTIF(U12:U127,"B")))</f>
        <v>2</v>
      </c>
      <c r="V130" s="223"/>
      <c r="W130" s="221"/>
      <c r="X130" s="221"/>
      <c r="Y130" s="221"/>
      <c r="Z130" s="203"/>
      <c r="AA130" s="222" t="str">
        <f>IF(COUNTIF(AA12:AA127,"B")=0,"",(COUNTIF(AA12:AA127,"B")))</f>
        <v/>
      </c>
      <c r="AB130" s="221"/>
      <c r="AC130" s="221"/>
      <c r="AD130" s="221"/>
      <c r="AE130" s="221"/>
      <c r="AF130" s="203"/>
      <c r="AG130" s="222" t="str">
        <f>IF(COUNTIF(AG12:AG127,"B")=0,"",(COUNTIF(AG12:AG127,"B")))</f>
        <v/>
      </c>
      <c r="AH130" s="221"/>
      <c r="AI130" s="221"/>
      <c r="AJ130" s="221"/>
      <c r="AK130" s="221"/>
      <c r="AL130" s="203"/>
      <c r="AM130" s="222">
        <f>IF(COUNTIF(AM12:AM127,"B")=0,"",(COUNTIF(AM12:AM127,"B")))</f>
        <v>1</v>
      </c>
      <c r="AN130" s="221"/>
      <c r="AO130" s="221"/>
      <c r="AP130" s="221"/>
      <c r="AQ130" s="221"/>
      <c r="AR130" s="203"/>
      <c r="AS130" s="222">
        <f>IF(COUNTIF(AS12:AS127,"B")=0,"",(COUNTIF(AS12:AS127,"B")))</f>
        <v>1</v>
      </c>
      <c r="AT130" s="221"/>
      <c r="AU130" s="221"/>
      <c r="AV130" s="221"/>
      <c r="AW130" s="221"/>
      <c r="AX130" s="203"/>
      <c r="AY130" s="222" t="str">
        <f>IF(COUNTIF(AY12:AY127,"B")=0,"",(COUNTIF(AY12:AY127,"B")))</f>
        <v/>
      </c>
      <c r="AZ130" s="415"/>
      <c r="BA130" s="416"/>
      <c r="BB130" s="416"/>
      <c r="BC130" s="416"/>
      <c r="BD130" s="417"/>
      <c r="BE130" s="418">
        <f t="shared" si="195"/>
        <v>9</v>
      </c>
    </row>
    <row r="131" spans="1:57" s="413" customFormat="1" ht="16.149999999999999" customHeight="1" x14ac:dyDescent="0.2">
      <c r="A131" s="218"/>
      <c r="B131" s="414"/>
      <c r="C131" s="219" t="s">
        <v>249</v>
      </c>
      <c r="D131" s="220"/>
      <c r="E131" s="221"/>
      <c r="F131" s="221"/>
      <c r="G131" s="221"/>
      <c r="H131" s="203"/>
      <c r="I131" s="222">
        <f>IF(COUNTIF(I12:I127,"F")=0,"",(COUNTIF(I12:I127,"F")))</f>
        <v>1</v>
      </c>
      <c r="J131" s="223"/>
      <c r="K131" s="221"/>
      <c r="L131" s="221"/>
      <c r="M131" s="221"/>
      <c r="N131" s="203"/>
      <c r="O131" s="222">
        <f>IF(COUNTIF(O12:O127,"F")=0,"",(COUNTIF(O12:O127,"F")))</f>
        <v>5</v>
      </c>
      <c r="P131" s="221"/>
      <c r="Q131" s="221"/>
      <c r="R131" s="221"/>
      <c r="S131" s="221"/>
      <c r="T131" s="203"/>
      <c r="U131" s="222">
        <f>IF(COUNTIF(U12:U127,"F")=0,"",(COUNTIF(U12:U127,"F")))</f>
        <v>2</v>
      </c>
      <c r="V131" s="223"/>
      <c r="W131" s="221"/>
      <c r="X131" s="221"/>
      <c r="Y131" s="221"/>
      <c r="Z131" s="203"/>
      <c r="AA131" s="222">
        <f>IF(COUNTIF(AA12:AA127,"F")=0,"",(COUNTIF(AA12:AA127,"F")))</f>
        <v>1</v>
      </c>
      <c r="AB131" s="221"/>
      <c r="AC131" s="221"/>
      <c r="AD131" s="221"/>
      <c r="AE131" s="221"/>
      <c r="AF131" s="203"/>
      <c r="AG131" s="222">
        <f>IF(COUNTIF(AG12:AG127,"F")=0,"",(COUNTIF(AG12:AG127,"F")))</f>
        <v>2</v>
      </c>
      <c r="AH131" s="221"/>
      <c r="AI131" s="221"/>
      <c r="AJ131" s="221"/>
      <c r="AK131" s="221"/>
      <c r="AL131" s="203"/>
      <c r="AM131" s="222">
        <f>IF(COUNTIF(AM12:AM127,"F")=0,"",(COUNTIF(AM12:AM127,"F")))</f>
        <v>2</v>
      </c>
      <c r="AN131" s="221"/>
      <c r="AO131" s="221"/>
      <c r="AP131" s="221"/>
      <c r="AQ131" s="221"/>
      <c r="AR131" s="203"/>
      <c r="AS131" s="222">
        <f>IF(COUNTIF(AS12:AS127,"F")=0,"",(COUNTIF(AS12:AS127,"F")))</f>
        <v>2</v>
      </c>
      <c r="AT131" s="221"/>
      <c r="AU131" s="221"/>
      <c r="AV131" s="221"/>
      <c r="AW131" s="221"/>
      <c r="AX131" s="203"/>
      <c r="AY131" s="222">
        <f>IF(COUNTIF(AY12:AY127,"F")=0,"",(COUNTIF(AY12:AY127,"F")))</f>
        <v>2</v>
      </c>
      <c r="AZ131" s="415"/>
      <c r="BA131" s="416"/>
      <c r="BB131" s="416"/>
      <c r="BC131" s="416"/>
      <c r="BD131" s="417"/>
      <c r="BE131" s="418">
        <f t="shared" si="195"/>
        <v>11</v>
      </c>
    </row>
    <row r="132" spans="1:57" s="413" customFormat="1" ht="16.149999999999999" customHeight="1" x14ac:dyDescent="0.2">
      <c r="A132" s="218"/>
      <c r="B132" s="414"/>
      <c r="C132" s="219" t="s">
        <v>250</v>
      </c>
      <c r="D132" s="220"/>
      <c r="E132" s="221"/>
      <c r="F132" s="221"/>
      <c r="G132" s="221"/>
      <c r="H132" s="203"/>
      <c r="I132" s="222" t="str">
        <f>IF(COUNTIF(I12:I127,"F(S)")=0,"",(COUNTIF(I12:I127,"F(S)")))</f>
        <v/>
      </c>
      <c r="J132" s="223"/>
      <c r="K132" s="221"/>
      <c r="L132" s="221"/>
      <c r="M132" s="221"/>
      <c r="N132" s="203"/>
      <c r="O132" s="222" t="str">
        <f>IF(COUNTIF(O12:O127,"F(S)")=0,"",(COUNTIF(O12:O127,"F(S)")))</f>
        <v/>
      </c>
      <c r="P132" s="221"/>
      <c r="Q132" s="221"/>
      <c r="R132" s="221"/>
      <c r="S132" s="221"/>
      <c r="T132" s="203"/>
      <c r="U132" s="222" t="str">
        <f>IF(COUNTIF(U12:U127,"F(S)")=0,"",(COUNTIF(U12:U127,"F(S)")))</f>
        <v/>
      </c>
      <c r="V132" s="223"/>
      <c r="W132" s="221"/>
      <c r="X132" s="221"/>
      <c r="Y132" s="221"/>
      <c r="Z132" s="203"/>
      <c r="AA132" s="222" t="str">
        <f>IF(COUNTIF(AA12:AA127,"F(S)")=0,"",(COUNTIF(AA12:AA127,"F(S)")))</f>
        <v/>
      </c>
      <c r="AB132" s="221"/>
      <c r="AC132" s="221"/>
      <c r="AD132" s="221"/>
      <c r="AE132" s="221"/>
      <c r="AF132" s="203"/>
      <c r="AG132" s="222" t="str">
        <f>IF(COUNTIF(AG12:AG127,"F(S)")=0,"",(COUNTIF(AG12:AG127,"F(S)")))</f>
        <v/>
      </c>
      <c r="AH132" s="221"/>
      <c r="AI132" s="221"/>
      <c r="AJ132" s="221"/>
      <c r="AK132" s="221"/>
      <c r="AL132" s="203"/>
      <c r="AM132" s="222" t="str">
        <f>IF(COUNTIF(AM12:AM127,"F(S)")=0,"",(COUNTIF(AM12:AM127,"F(S)")))</f>
        <v/>
      </c>
      <c r="AN132" s="221"/>
      <c r="AO132" s="221"/>
      <c r="AP132" s="221"/>
      <c r="AQ132" s="221"/>
      <c r="AR132" s="203"/>
      <c r="AS132" s="222" t="str">
        <f>IF(COUNTIF(AS12:AS127,"F(S)")=0,"",(COUNTIF(AS12:AS127,"F(S)")))</f>
        <v/>
      </c>
      <c r="AT132" s="221"/>
      <c r="AU132" s="221"/>
      <c r="AV132" s="221"/>
      <c r="AW132" s="221"/>
      <c r="AX132" s="203"/>
      <c r="AY132" s="222" t="str">
        <f>IF(COUNTIF(AY12:AY127,"F(S)")=0,"",(COUNTIF(AY12:AY127,"F(S)")))</f>
        <v/>
      </c>
      <c r="AZ132" s="415"/>
      <c r="BA132" s="416"/>
      <c r="BB132" s="416"/>
      <c r="BC132" s="416"/>
      <c r="BD132" s="417"/>
      <c r="BE132" s="418" t="str">
        <f>IF(SUM(D132:AG132)=0,"",SUM(D132:AG132))</f>
        <v/>
      </c>
    </row>
    <row r="133" spans="1:57" s="413" customFormat="1" ht="16.149999999999999" customHeight="1" x14ac:dyDescent="0.2">
      <c r="A133" s="218"/>
      <c r="B133" s="414"/>
      <c r="C133" s="219" t="s">
        <v>251</v>
      </c>
      <c r="D133" s="220"/>
      <c r="E133" s="221"/>
      <c r="F133" s="221"/>
      <c r="G133" s="221"/>
      <c r="H133" s="203"/>
      <c r="I133" s="222" t="str">
        <f>IF(COUNTIF(I12:I127,"F(Z)")=0,"",(COUNTIF(I12:I127,"F(Z)")))</f>
        <v/>
      </c>
      <c r="J133" s="223"/>
      <c r="K133" s="221"/>
      <c r="L133" s="221"/>
      <c r="M133" s="221"/>
      <c r="N133" s="203"/>
      <c r="O133" s="222" t="str">
        <f>IF(COUNTIF(O12:O127,"F(Z)")=0,"",(COUNTIF(O12:O127,"F(Z)")))</f>
        <v/>
      </c>
      <c r="P133" s="221"/>
      <c r="Q133" s="221"/>
      <c r="R133" s="221"/>
      <c r="S133" s="221"/>
      <c r="T133" s="203"/>
      <c r="U133" s="222">
        <f>IF(COUNTIF(U12:U127,"F(Z)")=0,"",(COUNTIF(U12:U127,"F(Z)")))</f>
        <v>1</v>
      </c>
      <c r="V133" s="223"/>
      <c r="W133" s="221"/>
      <c r="X133" s="221"/>
      <c r="Y133" s="221"/>
      <c r="Z133" s="203"/>
      <c r="AA133" s="222" t="str">
        <f>IF(COUNTIF(AA12:AA127,"F(Z)")=0,"",(COUNTIF(AA12:AA127,"F(Z)")))</f>
        <v/>
      </c>
      <c r="AB133" s="221"/>
      <c r="AC133" s="221"/>
      <c r="AD133" s="221"/>
      <c r="AE133" s="221"/>
      <c r="AF133" s="203"/>
      <c r="AG133" s="222" t="str">
        <f>IF(COUNTIF(AG12:AG127,"F(Z)")=0,"",(COUNTIF(AG12:AG127,"F(Z)")))</f>
        <v/>
      </c>
      <c r="AH133" s="221"/>
      <c r="AI133" s="221"/>
      <c r="AJ133" s="221"/>
      <c r="AK133" s="221"/>
      <c r="AL133" s="203"/>
      <c r="AM133" s="222" t="str">
        <f>IF(COUNTIF(AM12:AM127,"F(Z)")=0,"",(COUNTIF(AM12:AM127,"F(Z)")))</f>
        <v/>
      </c>
      <c r="AN133" s="221"/>
      <c r="AO133" s="221"/>
      <c r="AP133" s="221"/>
      <c r="AQ133" s="221"/>
      <c r="AR133" s="203"/>
      <c r="AS133" s="222" t="str">
        <f>IF(COUNTIF(AS12:AS127,"F(Z)")=0,"",(COUNTIF(AS12:AS127,"F(Z)")))</f>
        <v/>
      </c>
      <c r="AT133" s="221"/>
      <c r="AU133" s="221"/>
      <c r="AV133" s="221"/>
      <c r="AW133" s="221"/>
      <c r="AX133" s="203"/>
      <c r="AY133" s="222" t="str">
        <f>IF(COUNTIF(AY12:AY127,"F(Z)")=0,"",(COUNTIF(AY12:AY127,"F(Z)")))</f>
        <v/>
      </c>
      <c r="AZ133" s="415"/>
      <c r="BA133" s="416"/>
      <c r="BB133" s="416"/>
      <c r="BC133" s="416"/>
      <c r="BD133" s="417"/>
      <c r="BE133" s="418">
        <f t="shared" si="195"/>
        <v>1</v>
      </c>
    </row>
    <row r="134" spans="1:57" s="413" customFormat="1" ht="16.149999999999999" customHeight="1" x14ac:dyDescent="0.2">
      <c r="A134" s="218"/>
      <c r="B134" s="414"/>
      <c r="C134" s="219" t="s">
        <v>252</v>
      </c>
      <c r="D134" s="220"/>
      <c r="E134" s="221"/>
      <c r="F134" s="221"/>
      <c r="G134" s="221"/>
      <c r="H134" s="203"/>
      <c r="I134" s="222">
        <f>IF(COUNTIF(I11:I127,"G")=0,"",(COUNTIF(I11:I127,"G")))</f>
        <v>1</v>
      </c>
      <c r="J134" s="223"/>
      <c r="K134" s="221"/>
      <c r="L134" s="221"/>
      <c r="M134" s="221"/>
      <c r="N134" s="203"/>
      <c r="O134" s="222">
        <f>IF(COUNTIF(O11:O127,"G")=0,"",(COUNTIF(O11:O127,"G")))</f>
        <v>5</v>
      </c>
      <c r="P134" s="221"/>
      <c r="Q134" s="221"/>
      <c r="R134" s="221"/>
      <c r="S134" s="221"/>
      <c r="T134" s="203"/>
      <c r="U134" s="222">
        <f>IF(COUNTIF(U11:U127,"G")=0,"",(COUNTIF(U11:U127,"G")))</f>
        <v>3</v>
      </c>
      <c r="V134" s="223"/>
      <c r="W134" s="221"/>
      <c r="X134" s="221"/>
      <c r="Y134" s="221"/>
      <c r="Z134" s="203"/>
      <c r="AA134" s="222">
        <f>IF(COUNTIF(AA11:AA127,"G")=0,"",(COUNTIF(AA11:AA127,"G")))</f>
        <v>7</v>
      </c>
      <c r="AB134" s="221"/>
      <c r="AC134" s="221"/>
      <c r="AD134" s="221"/>
      <c r="AE134" s="221"/>
      <c r="AF134" s="203"/>
      <c r="AG134" s="222">
        <f>IF(COUNTIF(AG11:AG127,"G")=0,"",(COUNTIF(AG11:AG127,"G")))</f>
        <v>2</v>
      </c>
      <c r="AH134" s="221"/>
      <c r="AI134" s="221"/>
      <c r="AJ134" s="221"/>
      <c r="AK134" s="221"/>
      <c r="AL134" s="203"/>
      <c r="AM134" s="222">
        <f>IF(COUNTIF(AM11:AM127,"G")=0,"",(COUNTIF(AM11:AM127,"G")))</f>
        <v>3</v>
      </c>
      <c r="AN134" s="221"/>
      <c r="AO134" s="221"/>
      <c r="AP134" s="221"/>
      <c r="AQ134" s="221"/>
      <c r="AR134" s="203"/>
      <c r="AS134" s="222">
        <f>IF(COUNTIF(AS11:AS127,"G")=0,"",(COUNTIF(AS11:AS127,"G")))</f>
        <v>2</v>
      </c>
      <c r="AT134" s="221"/>
      <c r="AU134" s="221"/>
      <c r="AV134" s="221"/>
      <c r="AW134" s="221"/>
      <c r="AX134" s="203"/>
      <c r="AY134" s="222">
        <f>IF(COUNTIF(AY11:AY127,"G")=0,"",(COUNTIF(AY11:AY127,"G")))</f>
        <v>3</v>
      </c>
      <c r="AZ134" s="415"/>
      <c r="BA134" s="416"/>
      <c r="BB134" s="416"/>
      <c r="BC134" s="416"/>
      <c r="BD134" s="417"/>
      <c r="BE134" s="418">
        <f t="shared" si="195"/>
        <v>18</v>
      </c>
    </row>
    <row r="135" spans="1:57" s="413" customFormat="1" ht="16.149999999999999" customHeight="1" x14ac:dyDescent="0.2">
      <c r="A135" s="218"/>
      <c r="B135" s="414"/>
      <c r="C135" s="219" t="s">
        <v>253</v>
      </c>
      <c r="D135" s="220"/>
      <c r="E135" s="221"/>
      <c r="F135" s="221"/>
      <c r="G135" s="221"/>
      <c r="H135" s="203"/>
      <c r="I135" s="222" t="str">
        <f>IF(COUNTIF(I12:I127,"G(Z)")=0,"",COUNTIF(I12:I127,"G(Z)"))</f>
        <v/>
      </c>
      <c r="J135" s="223"/>
      <c r="K135" s="221"/>
      <c r="L135" s="221"/>
      <c r="M135" s="221"/>
      <c r="N135" s="203"/>
      <c r="O135" s="222" t="str">
        <f>IF(COUNTIF(O12:O127,"G(Z)")=0,"",COUNTIF(O12:O127,"G(Z)"))</f>
        <v/>
      </c>
      <c r="P135" s="221"/>
      <c r="Q135" s="221"/>
      <c r="R135" s="221"/>
      <c r="S135" s="221"/>
      <c r="T135" s="203"/>
      <c r="U135" s="222" t="str">
        <f>IF(COUNTIF(U12:U127,"G(Z)")=0,"",COUNTIF(U12:U127,"G(Z)"))</f>
        <v/>
      </c>
      <c r="V135" s="223"/>
      <c r="W135" s="221"/>
      <c r="X135" s="221"/>
      <c r="Y135" s="221"/>
      <c r="Z135" s="203"/>
      <c r="AA135" s="222" t="str">
        <f>IF(COUNTIF(AA12:AA127,"G(Z)")=0,"",COUNTIF(AA12:AA127,"G(Z)"))</f>
        <v/>
      </c>
      <c r="AB135" s="221"/>
      <c r="AC135" s="221"/>
      <c r="AD135" s="221"/>
      <c r="AE135" s="221"/>
      <c r="AF135" s="203"/>
      <c r="AG135" s="222" t="str">
        <f>IF(COUNTIF(AG12:AG127,"G(Z)")=0,"",COUNTIF(AG12:AG127,"G(Z)"))</f>
        <v/>
      </c>
      <c r="AH135" s="221"/>
      <c r="AI135" s="221"/>
      <c r="AJ135" s="221"/>
      <c r="AK135" s="221"/>
      <c r="AL135" s="203"/>
      <c r="AM135" s="222" t="str">
        <f>IF(COUNTIF(AM12:AM127,"G(Z)")=0,"",COUNTIF(AM12:AM127,"G(Z)"))</f>
        <v/>
      </c>
      <c r="AN135" s="221"/>
      <c r="AO135" s="221"/>
      <c r="AP135" s="221"/>
      <c r="AQ135" s="221"/>
      <c r="AR135" s="203"/>
      <c r="AS135" s="222" t="str">
        <f>IF(COUNTIF(AS12:AS127,"G(Z)")=0,"",COUNTIF(AS12:AS127,"G(Z)"))</f>
        <v/>
      </c>
      <c r="AT135" s="221"/>
      <c r="AU135" s="221"/>
      <c r="AV135" s="221"/>
      <c r="AW135" s="221"/>
      <c r="AX135" s="203"/>
      <c r="AY135" s="222">
        <f>IF(COUNTIF(AY12:AY127,"G(Z)")=0,"",COUNTIF(AY12:AY127,"G(Z)"))</f>
        <v>1</v>
      </c>
      <c r="AZ135" s="415"/>
      <c r="BA135" s="416"/>
      <c r="BB135" s="416"/>
      <c r="BC135" s="416"/>
      <c r="BD135" s="417"/>
      <c r="BE135" s="418" t="str">
        <f t="shared" si="195"/>
        <v/>
      </c>
    </row>
    <row r="136" spans="1:57" s="413" customFormat="1" ht="16.149999999999999" customHeight="1" x14ac:dyDescent="0.2">
      <c r="A136" s="218"/>
      <c r="B136" s="414"/>
      <c r="C136" s="219" t="s">
        <v>254</v>
      </c>
      <c r="D136" s="220"/>
      <c r="E136" s="221"/>
      <c r="F136" s="221"/>
      <c r="G136" s="221"/>
      <c r="H136" s="203"/>
      <c r="I136" s="222">
        <f>IF(COUNTIF(I12:I127,"K")=0,"",(COUNTIF(I17:I127,"K")))</f>
        <v>3</v>
      </c>
      <c r="J136" s="223"/>
      <c r="K136" s="221"/>
      <c r="L136" s="221"/>
      <c r="M136" s="221"/>
      <c r="N136" s="203"/>
      <c r="O136" s="222">
        <f>IF(COUNTIF(O12:O127,"K")=0,"",(COUNTIF(O17:O127,"K")))</f>
        <v>5</v>
      </c>
      <c r="P136" s="221"/>
      <c r="Q136" s="221"/>
      <c r="R136" s="221"/>
      <c r="S136" s="221"/>
      <c r="T136" s="203"/>
      <c r="U136" s="222">
        <f>IF(COUNTIF(U12:U127,"K")=0,"",(COUNTIF(U17:U127,"K")))</f>
        <v>5</v>
      </c>
      <c r="V136" s="223"/>
      <c r="W136" s="221"/>
      <c r="X136" s="221"/>
      <c r="Y136" s="221"/>
      <c r="Z136" s="203"/>
      <c r="AA136" s="222">
        <f>IF(COUNTIF(AA12:AA127,"K")=0,"",(COUNTIF(AA17:AA127,"K")))</f>
        <v>1</v>
      </c>
      <c r="AB136" s="221"/>
      <c r="AC136" s="221"/>
      <c r="AD136" s="221"/>
      <c r="AE136" s="221"/>
      <c r="AF136" s="203"/>
      <c r="AG136" s="222">
        <f>IF(COUNTIF(AG12:AG127,"K")=0,"",(COUNTIF(AG17:AG127,"K")))</f>
        <v>4</v>
      </c>
      <c r="AH136" s="221"/>
      <c r="AI136" s="221"/>
      <c r="AJ136" s="221"/>
      <c r="AK136" s="221"/>
      <c r="AL136" s="203"/>
      <c r="AM136" s="222">
        <f>IF(COUNTIF(AM12:AM127,"K")=0,"",(COUNTIF(AM17:AM127,"K")))</f>
        <v>3</v>
      </c>
      <c r="AN136" s="221"/>
      <c r="AO136" s="221"/>
      <c r="AP136" s="221"/>
      <c r="AQ136" s="221"/>
      <c r="AR136" s="203"/>
      <c r="AS136" s="222">
        <f>IF(COUNTIF(AS12:AS127,"K")=0,"",(COUNTIF(AS17:AS127,"K")))</f>
        <v>1</v>
      </c>
      <c r="AT136" s="221"/>
      <c r="AU136" s="221"/>
      <c r="AV136" s="221"/>
      <c r="AW136" s="221"/>
      <c r="AX136" s="203"/>
      <c r="AY136" s="222" t="str">
        <f>IF(COUNTIF(AY12:AY127,"K")=0,"",(COUNTIF(AY17:AY127,"K")))</f>
        <v/>
      </c>
      <c r="AZ136" s="415"/>
      <c r="BA136" s="416"/>
      <c r="BB136" s="416"/>
      <c r="BC136" s="416"/>
      <c r="BD136" s="417"/>
      <c r="BE136" s="418">
        <f t="shared" si="195"/>
        <v>18</v>
      </c>
    </row>
    <row r="137" spans="1:57" s="413" customFormat="1" ht="16.149999999999999" customHeight="1" x14ac:dyDescent="0.2">
      <c r="A137" s="218"/>
      <c r="B137" s="414"/>
      <c r="C137" s="219" t="s">
        <v>255</v>
      </c>
      <c r="D137" s="220"/>
      <c r="E137" s="221"/>
      <c r="F137" s="221"/>
      <c r="G137" s="221"/>
      <c r="H137" s="203"/>
      <c r="I137" s="222" t="str">
        <f>IF(COUNTIF(I12:I127,"K(Z)")=0,"",(COUNTIF(I12:I127,"K(Z)")))</f>
        <v/>
      </c>
      <c r="J137" s="223"/>
      <c r="K137" s="221"/>
      <c r="L137" s="221"/>
      <c r="M137" s="221"/>
      <c r="N137" s="203"/>
      <c r="O137" s="222" t="str">
        <f>IF(COUNTIF(O12:O127,"K(Z)")=0,"",(COUNTIF(O12:O127,"K(Z)")))</f>
        <v/>
      </c>
      <c r="P137" s="221"/>
      <c r="Q137" s="221"/>
      <c r="R137" s="221"/>
      <c r="S137" s="221"/>
      <c r="T137" s="203"/>
      <c r="U137" s="222" t="str">
        <f>IF(COUNTIF(U12:U127,"K(Z)")=0,"",(COUNTIF(U12:U127,"K(Z)")))</f>
        <v/>
      </c>
      <c r="V137" s="223"/>
      <c r="W137" s="221"/>
      <c r="X137" s="221"/>
      <c r="Y137" s="221"/>
      <c r="Z137" s="203"/>
      <c r="AA137" s="222">
        <f>IF(COUNTIF(AA12:AA127,"K(Z)")=0,"",(COUNTIF(AA12:AA127,"K(Z)")))</f>
        <v>3</v>
      </c>
      <c r="AB137" s="221"/>
      <c r="AC137" s="221"/>
      <c r="AD137" s="221"/>
      <c r="AE137" s="221"/>
      <c r="AF137" s="203"/>
      <c r="AG137" s="222">
        <f>IF(COUNTIF(AG12:AG127,"K(Z)")=0,"",(COUNTIF(AG12:AG127,"K(Z)")))</f>
        <v>1</v>
      </c>
      <c r="AH137" s="221"/>
      <c r="AI137" s="221"/>
      <c r="AJ137" s="221"/>
      <c r="AK137" s="221"/>
      <c r="AL137" s="203"/>
      <c r="AM137" s="222">
        <f>IF(COUNTIF(AM12:AM127,"K(Z)")=0,"",(COUNTIF(AM12:AM127,"K(Z)")))</f>
        <v>1</v>
      </c>
      <c r="AN137" s="221"/>
      <c r="AO137" s="221"/>
      <c r="AP137" s="221"/>
      <c r="AQ137" s="221"/>
      <c r="AR137" s="203"/>
      <c r="AS137" s="222">
        <f>IF(COUNTIF(AS12:AS127,"K(Z)")=0,"",(COUNTIF(AS12:AS127,"K(Z)")))</f>
        <v>1</v>
      </c>
      <c r="AT137" s="221"/>
      <c r="AU137" s="221"/>
      <c r="AV137" s="221"/>
      <c r="AW137" s="221"/>
      <c r="AX137" s="203"/>
      <c r="AY137" s="222">
        <f>IF(COUNTIF(AY12:AY127,"K(Z)")=0,"",(COUNTIF(AY12:AY127,"K(Z)")))</f>
        <v>1</v>
      </c>
      <c r="AZ137" s="415"/>
      <c r="BA137" s="416"/>
      <c r="BB137" s="416"/>
      <c r="BC137" s="416"/>
      <c r="BD137" s="417"/>
      <c r="BE137" s="418">
        <f t="shared" si="195"/>
        <v>4</v>
      </c>
    </row>
    <row r="138" spans="1:57" s="413" customFormat="1" ht="16.149999999999999" customHeight="1" x14ac:dyDescent="0.2">
      <c r="A138" s="218"/>
      <c r="B138" s="414"/>
      <c r="C138" s="219" t="s">
        <v>256</v>
      </c>
      <c r="D138" s="220"/>
      <c r="E138" s="221"/>
      <c r="F138" s="221"/>
      <c r="G138" s="221"/>
      <c r="H138" s="203"/>
      <c r="I138" s="222" t="str">
        <f>IF(COUNTIF(I12:I127,"AV")=0,"",COUNTIF(I12:I127,"AV"))</f>
        <v/>
      </c>
      <c r="J138" s="223"/>
      <c r="K138" s="221"/>
      <c r="L138" s="221"/>
      <c r="M138" s="221"/>
      <c r="N138" s="203"/>
      <c r="O138" s="222" t="str">
        <f>IF(COUNTIF(O12:O127,"AV")=0,"",COUNTIF(O12:O127,"AV"))</f>
        <v/>
      </c>
      <c r="P138" s="221"/>
      <c r="Q138" s="221"/>
      <c r="R138" s="221"/>
      <c r="S138" s="221"/>
      <c r="T138" s="203"/>
      <c r="U138" s="222" t="str">
        <f>IF(COUNTIF(U12:U127,"AV")=0,"",COUNTIF(U12:U127,"AV"))</f>
        <v/>
      </c>
      <c r="V138" s="223"/>
      <c r="W138" s="221"/>
      <c r="X138" s="221"/>
      <c r="Y138" s="221"/>
      <c r="Z138" s="203"/>
      <c r="AA138" s="222" t="str">
        <f>IF(COUNTIF(AA12:AA127,"AV")=0,"",COUNTIF(AA12:AA127,"AV"))</f>
        <v/>
      </c>
      <c r="AB138" s="221"/>
      <c r="AC138" s="221"/>
      <c r="AD138" s="221"/>
      <c r="AE138" s="221"/>
      <c r="AF138" s="203"/>
      <c r="AG138" s="222" t="str">
        <f>IF(COUNTIF(AG12:AG127,"AV")=0,"",COUNTIF(AG12:AG127,"AV"))</f>
        <v/>
      </c>
      <c r="AH138" s="221"/>
      <c r="AI138" s="221"/>
      <c r="AJ138" s="221"/>
      <c r="AK138" s="221"/>
      <c r="AL138" s="203"/>
      <c r="AM138" s="222" t="str">
        <f>IF(COUNTIF(AM12:AM127,"AV")=0,"",COUNTIF(AM12:AM127,"AV"))</f>
        <v/>
      </c>
      <c r="AN138" s="221"/>
      <c r="AO138" s="221"/>
      <c r="AP138" s="221"/>
      <c r="AQ138" s="221"/>
      <c r="AR138" s="203"/>
      <c r="AS138" s="222" t="str">
        <f>IF(COUNTIF(AS12:AS127,"AV")=0,"",COUNTIF(AS12:AS127,"AV"))</f>
        <v/>
      </c>
      <c r="AT138" s="221"/>
      <c r="AU138" s="221"/>
      <c r="AV138" s="221"/>
      <c r="AW138" s="221"/>
      <c r="AX138" s="203"/>
      <c r="AY138" s="222" t="str">
        <f>IF(COUNTIF(AY12:AY127,"AV")=0,"",COUNTIF(AY12:AY127,"AV"))</f>
        <v/>
      </c>
      <c r="AZ138" s="415"/>
      <c r="BA138" s="416"/>
      <c r="BB138" s="416"/>
      <c r="BC138" s="416"/>
      <c r="BD138" s="417"/>
      <c r="BE138" s="418" t="str">
        <f t="shared" si="195"/>
        <v/>
      </c>
    </row>
    <row r="139" spans="1:57" s="413" customFormat="1" ht="16.149999999999999" customHeight="1" x14ac:dyDescent="0.2">
      <c r="A139" s="218"/>
      <c r="B139" s="414"/>
      <c r="C139" s="219" t="s">
        <v>257</v>
      </c>
      <c r="D139" s="220"/>
      <c r="E139" s="221"/>
      <c r="F139" s="221"/>
      <c r="G139" s="221"/>
      <c r="H139" s="203"/>
      <c r="I139" s="222" t="str">
        <f>IF(COUNTIF(I12:I127,"KO")=0,"",COUNTIF(I12:I127,"KO"))</f>
        <v/>
      </c>
      <c r="J139" s="223"/>
      <c r="K139" s="221"/>
      <c r="L139" s="221"/>
      <c r="M139" s="221"/>
      <c r="N139" s="203"/>
      <c r="O139" s="222" t="str">
        <f>IF(COUNTIF(O12:O127,"KO")=0,"",COUNTIF(O12:O127,"KO"))</f>
        <v/>
      </c>
      <c r="P139" s="221"/>
      <c r="Q139" s="221"/>
      <c r="R139" s="221"/>
      <c r="S139" s="221"/>
      <c r="T139" s="203"/>
      <c r="U139" s="222" t="str">
        <f>IF(COUNTIF(U12:U127,"KO")=0,"",COUNTIF(U12:U127,"KO"))</f>
        <v/>
      </c>
      <c r="V139" s="223"/>
      <c r="W139" s="221"/>
      <c r="X139" s="221"/>
      <c r="Y139" s="221"/>
      <c r="Z139" s="203"/>
      <c r="AA139" s="222" t="str">
        <f>IF(COUNTIF(AA12:AA127,"KO")=0,"",COUNTIF(AA12:AA127,"KO"))</f>
        <v/>
      </c>
      <c r="AB139" s="221"/>
      <c r="AC139" s="221"/>
      <c r="AD139" s="221"/>
      <c r="AE139" s="221"/>
      <c r="AF139" s="203"/>
      <c r="AG139" s="222" t="str">
        <f>IF(COUNTIF(AG12:AG127,"KO")=0,"",COUNTIF(AG12:AG127,"KO"))</f>
        <v/>
      </c>
      <c r="AH139" s="221"/>
      <c r="AI139" s="221"/>
      <c r="AJ139" s="221"/>
      <c r="AK139" s="221"/>
      <c r="AL139" s="203"/>
      <c r="AM139" s="222" t="str">
        <f>IF(COUNTIF(AM12:AM127,"KO")=0,"",COUNTIF(AM12:AM127,"KO"))</f>
        <v/>
      </c>
      <c r="AN139" s="221"/>
      <c r="AO139" s="221"/>
      <c r="AP139" s="221"/>
      <c r="AQ139" s="221"/>
      <c r="AR139" s="203"/>
      <c r="AS139" s="222" t="str">
        <f>IF(COUNTIF(AS12:AS127,"KO")=0,"",COUNTIF(AS12:AS127,"KO"))</f>
        <v/>
      </c>
      <c r="AT139" s="221"/>
      <c r="AU139" s="221"/>
      <c r="AV139" s="221"/>
      <c r="AW139" s="221"/>
      <c r="AX139" s="203"/>
      <c r="AY139" s="222" t="str">
        <f>IF(COUNTIF(AY12:AY127,"KO")=0,"",COUNTIF(AY12:AY127,"KO"))</f>
        <v/>
      </c>
      <c r="AZ139" s="415"/>
      <c r="BA139" s="416"/>
      <c r="BB139" s="416"/>
      <c r="BC139" s="416"/>
      <c r="BD139" s="417"/>
      <c r="BE139" s="418" t="str">
        <f t="shared" si="195"/>
        <v/>
      </c>
    </row>
    <row r="140" spans="1:57" s="413" customFormat="1" ht="16.149999999999999" customHeight="1" x14ac:dyDescent="0.2">
      <c r="A140" s="218"/>
      <c r="B140" s="419"/>
      <c r="C140" s="219" t="s">
        <v>258</v>
      </c>
      <c r="D140" s="420"/>
      <c r="E140" s="421"/>
      <c r="F140" s="421"/>
      <c r="G140" s="421"/>
      <c r="H140" s="422"/>
      <c r="I140" s="222" t="str">
        <f>IF(COUNTIF(I12:I127,"S")=0,"",COUNTIF(I12:I127,"S"))</f>
        <v/>
      </c>
      <c r="J140" s="423"/>
      <c r="K140" s="421"/>
      <c r="L140" s="421"/>
      <c r="M140" s="421"/>
      <c r="N140" s="422"/>
      <c r="O140" s="222" t="str">
        <f>IF(COUNTIF(O12:O127,"S")=0,"",COUNTIF(O12:O127,"S"))</f>
        <v/>
      </c>
      <c r="P140" s="421"/>
      <c r="Q140" s="421"/>
      <c r="R140" s="421"/>
      <c r="S140" s="421"/>
      <c r="T140" s="422"/>
      <c r="U140" s="222" t="str">
        <f>IF(COUNTIF(U12:U127,"S")=0,"",COUNTIF(U12:U127,"S"))</f>
        <v/>
      </c>
      <c r="V140" s="423"/>
      <c r="W140" s="421"/>
      <c r="X140" s="421"/>
      <c r="Y140" s="421"/>
      <c r="Z140" s="422"/>
      <c r="AA140" s="222" t="str">
        <f>IF(COUNTIF(AA12:AA127,"S")=0,"",COUNTIF(AA12:AA127,"S"))</f>
        <v/>
      </c>
      <c r="AB140" s="421"/>
      <c r="AC140" s="421"/>
      <c r="AD140" s="421"/>
      <c r="AE140" s="421"/>
      <c r="AF140" s="422"/>
      <c r="AG140" s="222" t="str">
        <f>IF(COUNTIF(AG12:AG127,"S")=0,"",COUNTIF(AG12:AG127,"S"))</f>
        <v/>
      </c>
      <c r="AH140" s="421"/>
      <c r="AI140" s="421"/>
      <c r="AJ140" s="421"/>
      <c r="AK140" s="421"/>
      <c r="AL140" s="422"/>
      <c r="AM140" s="222" t="str">
        <f>IF(COUNTIF(AM12:AM127,"S")=0,"",COUNTIF(AM12:AM127,"S"))</f>
        <v/>
      </c>
      <c r="AN140" s="421"/>
      <c r="AO140" s="421"/>
      <c r="AP140" s="421"/>
      <c r="AQ140" s="421"/>
      <c r="AR140" s="422"/>
      <c r="AS140" s="222" t="str">
        <f>IF(COUNTIF(AS12:AS127,"S")=0,"",COUNTIF(AS12:AS127,"S"))</f>
        <v/>
      </c>
      <c r="AT140" s="421"/>
      <c r="AU140" s="421"/>
      <c r="AV140" s="421"/>
      <c r="AW140" s="421"/>
      <c r="AX140" s="422"/>
      <c r="AY140" s="222" t="str">
        <f>IF(COUNTIF(AY12:AY127,"S")=0,"",COUNTIF(AY12:AY127,"S"))</f>
        <v/>
      </c>
      <c r="AZ140" s="415"/>
      <c r="BA140" s="416"/>
      <c r="BB140" s="416"/>
      <c r="BC140" s="416"/>
      <c r="BD140" s="417"/>
      <c r="BE140" s="418" t="str">
        <f t="shared" si="195"/>
        <v/>
      </c>
    </row>
    <row r="141" spans="1:57" s="413" customFormat="1" ht="16.149999999999999" customHeight="1" x14ac:dyDescent="0.2">
      <c r="A141" s="218"/>
      <c r="B141" s="419"/>
      <c r="C141" s="219" t="s">
        <v>259</v>
      </c>
      <c r="D141" s="420"/>
      <c r="E141" s="421"/>
      <c r="F141" s="421"/>
      <c r="G141" s="421"/>
      <c r="H141" s="422"/>
      <c r="I141" s="222" t="str">
        <f>IF(COUNTIF(I12:I127,"Z")=0,"",COUNTIF(I12:I127,"Z"))</f>
        <v/>
      </c>
      <c r="J141" s="423"/>
      <c r="K141" s="421"/>
      <c r="L141" s="421"/>
      <c r="M141" s="421"/>
      <c r="N141" s="422"/>
      <c r="O141" s="222" t="str">
        <f>IF(COUNTIF(O12:O127,"Z")=0,"",COUNTIF(O12:O127,"Z"))</f>
        <v/>
      </c>
      <c r="P141" s="421"/>
      <c r="Q141" s="421"/>
      <c r="R141" s="421"/>
      <c r="S141" s="421"/>
      <c r="T141" s="422"/>
      <c r="U141" s="222" t="str">
        <f>IF(COUNTIF(U12:U127,"Z")=0,"",COUNTIF(U12:U127,"Z"))</f>
        <v/>
      </c>
      <c r="V141" s="423"/>
      <c r="W141" s="421"/>
      <c r="X141" s="421"/>
      <c r="Y141" s="421"/>
      <c r="Z141" s="422"/>
      <c r="AA141" s="222" t="str">
        <f>IF(COUNTIF(AA12:AA127,"Z")=0,"",COUNTIF(AA12:AA127,"Z"))</f>
        <v/>
      </c>
      <c r="AB141" s="421"/>
      <c r="AC141" s="421"/>
      <c r="AD141" s="421"/>
      <c r="AE141" s="421"/>
      <c r="AF141" s="422"/>
      <c r="AG141" s="222" t="str">
        <f>IF(COUNTIF(AG12:AG127,"Z")=0,"",COUNTIF(AG12:AG127,"Z"))</f>
        <v/>
      </c>
      <c r="AH141" s="423"/>
      <c r="AI141" s="421"/>
      <c r="AJ141" s="421"/>
      <c r="AK141" s="421"/>
      <c r="AL141" s="422"/>
      <c r="AM141" s="222" t="str">
        <f>IF(COUNTIF(AM12:AM127,"Z")=0,"",COUNTIF(AM12:AM127,"Z"))</f>
        <v/>
      </c>
      <c r="AN141" s="421"/>
      <c r="AO141" s="421"/>
      <c r="AP141" s="421"/>
      <c r="AQ141" s="421"/>
      <c r="AR141" s="422"/>
      <c r="AS141" s="222" t="str">
        <f>IF(COUNTIF(AS12:AS127,"Z")=0,"",COUNTIF(AS12:AS127,"Z"))</f>
        <v/>
      </c>
      <c r="AT141" s="421"/>
      <c r="AU141" s="421"/>
      <c r="AV141" s="421"/>
      <c r="AW141" s="421"/>
      <c r="AX141" s="422"/>
      <c r="AY141" s="222">
        <f>IF(COUNTIF(AY12:AY127,"Z")=0,"",COUNTIF(AY12:AY127,"Z"))</f>
        <v>2</v>
      </c>
      <c r="AZ141" s="415"/>
      <c r="BA141" s="416"/>
      <c r="BB141" s="416"/>
      <c r="BC141" s="416"/>
      <c r="BD141" s="417"/>
      <c r="BE141" s="418" t="str">
        <f t="shared" si="195"/>
        <v/>
      </c>
    </row>
    <row r="142" spans="1:57" s="413" customFormat="1" ht="16.149999999999999" customHeight="1" thickBot="1" x14ac:dyDescent="0.25">
      <c r="A142" s="218"/>
      <c r="B142" s="419"/>
      <c r="C142" s="655" t="s">
        <v>260</v>
      </c>
      <c r="D142" s="420"/>
      <c r="E142" s="421"/>
      <c r="F142" s="421"/>
      <c r="G142" s="421"/>
      <c r="H142" s="422"/>
      <c r="I142" s="224">
        <f>IF(SUM(I129:I141)=0,"",SUM(I129:I141))</f>
        <v>10</v>
      </c>
      <c r="J142" s="225"/>
      <c r="K142" s="225"/>
      <c r="L142" s="225"/>
      <c r="M142" s="225"/>
      <c r="N142" s="226"/>
      <c r="O142" s="224">
        <f>IF(SUM(O129:O141)=0,"",SUM(O129:O141))</f>
        <v>18</v>
      </c>
      <c r="P142" s="225"/>
      <c r="Q142" s="225"/>
      <c r="R142" s="225"/>
      <c r="S142" s="225"/>
      <c r="T142" s="226"/>
      <c r="U142" s="224">
        <f>IF(SUM(U129:U141)=0,"",SUM(U129:U141))</f>
        <v>14</v>
      </c>
      <c r="V142" s="225"/>
      <c r="W142" s="225"/>
      <c r="X142" s="225"/>
      <c r="Y142" s="225"/>
      <c r="Z142" s="226"/>
      <c r="AA142" s="224">
        <f>IF(SUM(AA129:AA141)=0,"",SUM(AA129:AA141))</f>
        <v>13</v>
      </c>
      <c r="AB142" s="225"/>
      <c r="AC142" s="225"/>
      <c r="AD142" s="225"/>
      <c r="AE142" s="225"/>
      <c r="AF142" s="226"/>
      <c r="AG142" s="224">
        <f>IF(SUM(AG129:AG141)=0,"",SUM(AG129:AG141))</f>
        <v>9</v>
      </c>
      <c r="AH142" s="227"/>
      <c r="AI142" s="228"/>
      <c r="AJ142" s="228"/>
      <c r="AK142" s="228"/>
      <c r="AL142" s="229"/>
      <c r="AM142" s="230">
        <f>IF(SUM(AM129:AM141)=0,"",SUM(AM129:AM141))</f>
        <v>10</v>
      </c>
      <c r="AN142" s="228"/>
      <c r="AO142" s="228"/>
      <c r="AP142" s="228"/>
      <c r="AQ142" s="228"/>
      <c r="AR142" s="229"/>
      <c r="AS142" s="230">
        <f>IF(SUM(AS129:AS141)=0,"",SUM(AS129:AS141))</f>
        <v>7</v>
      </c>
      <c r="AT142" s="228"/>
      <c r="AU142" s="228"/>
      <c r="AV142" s="228"/>
      <c r="AW142" s="228"/>
      <c r="AX142" s="229"/>
      <c r="AY142" s="230">
        <f>IF(SUM(AY129:AY141)=0,"",SUM(AY129:AY141))</f>
        <v>9</v>
      </c>
      <c r="AZ142" s="231"/>
      <c r="BA142" s="232"/>
      <c r="BB142" s="232"/>
      <c r="BC142" s="232"/>
      <c r="BD142" s="233"/>
      <c r="BE142" s="234">
        <f>IF(SUM(D142:AG142)=0,"",SUM(D142:AY142))</f>
        <v>90</v>
      </c>
    </row>
    <row r="143" spans="1:57" s="591" customFormat="1" ht="16.149999999999999" customHeight="1" x14ac:dyDescent="0.2">
      <c r="A143" s="681" t="s">
        <v>261</v>
      </c>
      <c r="B143" s="682"/>
      <c r="C143" s="682"/>
      <c r="D143" s="682"/>
      <c r="E143" s="682"/>
      <c r="F143" s="682"/>
      <c r="G143" s="682"/>
      <c r="H143" s="682"/>
      <c r="I143" s="682"/>
      <c r="J143" s="682"/>
      <c r="K143" s="682"/>
      <c r="L143" s="682"/>
      <c r="M143" s="682"/>
      <c r="N143" s="682"/>
      <c r="O143" s="682"/>
      <c r="P143" s="682"/>
      <c r="Q143" s="682"/>
      <c r="R143" s="682"/>
      <c r="S143" s="682"/>
      <c r="T143" s="682"/>
      <c r="U143" s="682"/>
      <c r="V143" s="682"/>
      <c r="W143" s="682"/>
      <c r="X143" s="682"/>
      <c r="Y143" s="682"/>
      <c r="Z143" s="682"/>
      <c r="AA143" s="682"/>
      <c r="AB143" s="682"/>
      <c r="AC143" s="682"/>
      <c r="AD143" s="682"/>
      <c r="AE143" s="682"/>
      <c r="AF143" s="682"/>
      <c r="AG143" s="683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5"/>
      <c r="AU143" s="235"/>
      <c r="AV143" s="235"/>
      <c r="AW143" s="235"/>
      <c r="AX143" s="235"/>
      <c r="AY143" s="235"/>
      <c r="AZ143" s="789"/>
      <c r="BA143" s="789"/>
      <c r="BB143" s="789"/>
      <c r="BC143" s="789"/>
      <c r="BD143" s="789"/>
      <c r="BE143" s="789"/>
    </row>
    <row r="144" spans="1:57" s="591" customFormat="1" ht="16.149999999999999" customHeight="1" x14ac:dyDescent="0.2">
      <c r="A144" s="673" t="s">
        <v>274</v>
      </c>
      <c r="B144" s="674"/>
      <c r="C144" s="674"/>
      <c r="D144" s="674"/>
      <c r="E144" s="674"/>
      <c r="F144" s="674"/>
      <c r="G144" s="674"/>
      <c r="H144" s="674"/>
      <c r="I144" s="674"/>
      <c r="J144" s="674"/>
      <c r="K144" s="674"/>
      <c r="L144" s="674"/>
      <c r="M144" s="674"/>
      <c r="N144" s="674"/>
      <c r="O144" s="674"/>
      <c r="P144" s="674"/>
      <c r="Q144" s="674"/>
      <c r="R144" s="674"/>
      <c r="S144" s="674"/>
      <c r="T144" s="674"/>
      <c r="U144" s="674"/>
      <c r="V144" s="674"/>
      <c r="W144" s="674"/>
      <c r="X144" s="674"/>
      <c r="Y144" s="674"/>
      <c r="Z144" s="674"/>
      <c r="AA144" s="674"/>
      <c r="AB144" s="674"/>
      <c r="AC144" s="674"/>
      <c r="AD144" s="674"/>
      <c r="AE144" s="674"/>
      <c r="AF144" s="674"/>
      <c r="AG144" s="675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789"/>
      <c r="BA144" s="789"/>
      <c r="BB144" s="789"/>
      <c r="BC144" s="789"/>
      <c r="BD144" s="789"/>
      <c r="BE144" s="789"/>
    </row>
    <row r="145" spans="1:51" s="591" customFormat="1" ht="16.149999999999999" customHeight="1" x14ac:dyDescent="0.2">
      <c r="A145" s="673" t="s">
        <v>262</v>
      </c>
      <c r="B145" s="674"/>
      <c r="C145" s="674"/>
      <c r="D145" s="674"/>
      <c r="E145" s="674"/>
      <c r="F145" s="674"/>
      <c r="G145" s="674"/>
      <c r="H145" s="674"/>
      <c r="I145" s="674"/>
      <c r="J145" s="674"/>
      <c r="K145" s="674"/>
      <c r="L145" s="674"/>
      <c r="M145" s="674"/>
      <c r="N145" s="674"/>
      <c r="O145" s="674"/>
      <c r="P145" s="674"/>
      <c r="Q145" s="674"/>
      <c r="R145" s="674"/>
      <c r="S145" s="674"/>
      <c r="T145" s="674"/>
      <c r="U145" s="674"/>
      <c r="V145" s="674"/>
      <c r="W145" s="674"/>
      <c r="X145" s="674"/>
      <c r="Y145" s="674"/>
      <c r="Z145" s="674"/>
      <c r="AA145" s="674"/>
      <c r="AB145" s="674"/>
      <c r="AC145" s="674"/>
      <c r="AD145" s="674"/>
      <c r="AE145" s="674"/>
      <c r="AF145" s="674"/>
      <c r="AG145" s="675"/>
      <c r="AH145" s="236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6"/>
      <c r="AV145" s="236"/>
      <c r="AW145" s="236"/>
      <c r="AX145" s="236"/>
      <c r="AY145" s="236"/>
    </row>
    <row r="146" spans="1:51" s="591" customFormat="1" ht="16.149999999999999" customHeight="1" thickBot="1" x14ac:dyDescent="0.25">
      <c r="A146" s="676" t="s">
        <v>263</v>
      </c>
      <c r="B146" s="677"/>
      <c r="C146" s="677"/>
      <c r="D146" s="677"/>
      <c r="E146" s="677"/>
      <c r="F146" s="677"/>
      <c r="G146" s="677"/>
      <c r="H146" s="677"/>
      <c r="I146" s="677"/>
      <c r="J146" s="677"/>
      <c r="K146" s="677"/>
      <c r="L146" s="677"/>
      <c r="M146" s="677"/>
      <c r="N146" s="677"/>
      <c r="O146" s="677"/>
      <c r="P146" s="677"/>
      <c r="Q146" s="677"/>
      <c r="R146" s="677"/>
      <c r="S146" s="677"/>
      <c r="T146" s="677"/>
      <c r="U146" s="677"/>
      <c r="V146" s="677"/>
      <c r="W146" s="677"/>
      <c r="X146" s="677"/>
      <c r="Y146" s="677"/>
      <c r="Z146" s="677"/>
      <c r="AA146" s="677"/>
      <c r="AB146" s="677"/>
      <c r="AC146" s="677"/>
      <c r="AD146" s="677"/>
      <c r="AE146" s="677"/>
      <c r="AF146" s="677"/>
      <c r="AG146" s="678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  <c r="AT146" s="236"/>
      <c r="AU146" s="236"/>
      <c r="AV146" s="236"/>
      <c r="AW146" s="236"/>
      <c r="AX146" s="236"/>
      <c r="AY146" s="236"/>
    </row>
    <row r="147" spans="1:51" s="591" customFormat="1" ht="15.75" customHeight="1" thickTop="1" x14ac:dyDescent="0.2">
      <c r="A147" s="328"/>
      <c r="B147" s="329"/>
      <c r="C147" s="329"/>
      <c r="D147" s="652"/>
      <c r="E147" s="652"/>
      <c r="F147" s="652"/>
      <c r="G147" s="652"/>
      <c r="H147" s="652"/>
      <c r="I147" s="652"/>
      <c r="J147" s="652"/>
      <c r="K147" s="652"/>
      <c r="L147" s="652"/>
      <c r="M147" s="652"/>
      <c r="N147" s="652"/>
      <c r="O147" s="652"/>
      <c r="P147" s="330"/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330"/>
      <c r="AY147" s="330"/>
    </row>
    <row r="148" spans="1:51" s="591" customFormat="1" ht="15.75" customHeight="1" x14ac:dyDescent="0.2">
      <c r="A148" s="328"/>
      <c r="B148" s="329"/>
      <c r="C148" s="329"/>
      <c r="D148" s="652"/>
      <c r="E148" s="652"/>
      <c r="F148" s="652"/>
      <c r="G148" s="652"/>
      <c r="H148" s="652"/>
      <c r="I148" s="652"/>
      <c r="J148" s="652"/>
      <c r="K148" s="652"/>
      <c r="L148" s="652"/>
      <c r="M148" s="652"/>
      <c r="N148" s="652"/>
      <c r="O148" s="652"/>
      <c r="P148" s="330"/>
      <c r="Q148" s="330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0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0"/>
    </row>
    <row r="149" spans="1:51" s="591" customFormat="1" ht="15.75" customHeight="1" x14ac:dyDescent="0.2">
      <c r="A149" s="328"/>
      <c r="B149" s="329"/>
      <c r="C149" s="329"/>
      <c r="D149" s="652"/>
      <c r="E149" s="652"/>
      <c r="F149" s="652"/>
      <c r="G149" s="652"/>
      <c r="H149" s="652"/>
      <c r="I149" s="652"/>
      <c r="J149" s="652"/>
      <c r="K149" s="652"/>
      <c r="L149" s="652"/>
      <c r="M149" s="652"/>
      <c r="N149" s="652"/>
      <c r="O149" s="652"/>
      <c r="P149" s="330"/>
      <c r="Q149" s="330"/>
      <c r="R149" s="330"/>
      <c r="S149" s="330"/>
      <c r="T149" s="330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</row>
    <row r="150" spans="1:51" s="591" customFormat="1" ht="15.75" customHeight="1" x14ac:dyDescent="0.2">
      <c r="A150" s="328"/>
      <c r="B150" s="329"/>
      <c r="C150" s="329"/>
      <c r="D150" s="652"/>
      <c r="E150" s="652"/>
      <c r="F150" s="652"/>
      <c r="G150" s="652"/>
      <c r="H150" s="652"/>
      <c r="I150" s="652"/>
      <c r="J150" s="652"/>
      <c r="K150" s="652"/>
      <c r="L150" s="652"/>
      <c r="M150" s="652"/>
      <c r="N150" s="652"/>
      <c r="O150" s="652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</row>
    <row r="151" spans="1:51" s="591" customFormat="1" ht="15.75" customHeight="1" x14ac:dyDescent="0.2">
      <c r="A151" s="328"/>
      <c r="B151" s="329"/>
      <c r="C151" s="329"/>
      <c r="D151" s="652"/>
      <c r="E151" s="652"/>
      <c r="F151" s="652"/>
      <c r="G151" s="652"/>
      <c r="H151" s="652"/>
      <c r="I151" s="652"/>
      <c r="J151" s="652"/>
      <c r="K151" s="652"/>
      <c r="L151" s="652"/>
      <c r="M151" s="652"/>
      <c r="N151" s="652"/>
      <c r="O151" s="652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</row>
    <row r="152" spans="1:51" s="591" customFormat="1" ht="15.75" customHeight="1" x14ac:dyDescent="0.2">
      <c r="A152" s="328"/>
      <c r="B152" s="329"/>
      <c r="C152" s="329"/>
      <c r="D152" s="652"/>
      <c r="E152" s="652"/>
      <c r="F152" s="652"/>
      <c r="G152" s="652"/>
      <c r="H152" s="652"/>
      <c r="I152" s="652"/>
      <c r="J152" s="652"/>
      <c r="K152" s="652"/>
      <c r="L152" s="652"/>
      <c r="M152" s="652"/>
      <c r="N152" s="652"/>
      <c r="O152" s="652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</row>
    <row r="153" spans="1:51" s="591" customFormat="1" ht="15.75" customHeight="1" x14ac:dyDescent="0.2">
      <c r="A153" s="328"/>
      <c r="B153" s="331"/>
      <c r="C153" s="331"/>
      <c r="D153" s="653"/>
      <c r="E153" s="653"/>
      <c r="F153" s="653"/>
      <c r="G153" s="653"/>
      <c r="H153" s="653"/>
      <c r="I153" s="653"/>
      <c r="J153" s="653"/>
      <c r="K153" s="653"/>
      <c r="L153" s="653"/>
      <c r="M153" s="653"/>
      <c r="N153" s="653"/>
      <c r="O153" s="653"/>
    </row>
    <row r="154" spans="1:51" s="591" customFormat="1" ht="15.75" customHeight="1" x14ac:dyDescent="0.2">
      <c r="A154" s="328"/>
      <c r="B154" s="331"/>
      <c r="C154" s="331"/>
      <c r="D154" s="653"/>
      <c r="E154" s="653"/>
      <c r="F154" s="653"/>
      <c r="G154" s="653"/>
      <c r="H154" s="653"/>
      <c r="I154" s="653"/>
      <c r="J154" s="653"/>
      <c r="K154" s="653"/>
      <c r="L154" s="653"/>
      <c r="M154" s="653"/>
      <c r="N154" s="653"/>
      <c r="O154" s="653"/>
    </row>
    <row r="155" spans="1:51" s="591" customFormat="1" ht="15.75" customHeight="1" x14ac:dyDescent="0.2">
      <c r="A155" s="328"/>
      <c r="B155" s="331"/>
      <c r="C155" s="331"/>
      <c r="D155" s="653"/>
      <c r="E155" s="653"/>
      <c r="F155" s="653"/>
      <c r="G155" s="653"/>
      <c r="H155" s="653"/>
      <c r="I155" s="653"/>
      <c r="J155" s="653"/>
      <c r="K155" s="653"/>
      <c r="L155" s="653"/>
      <c r="M155" s="653"/>
      <c r="N155" s="653"/>
      <c r="O155" s="653"/>
    </row>
    <row r="156" spans="1:51" s="591" customFormat="1" ht="15.75" customHeight="1" x14ac:dyDescent="0.2">
      <c r="A156" s="328"/>
      <c r="B156" s="331"/>
      <c r="C156" s="331"/>
      <c r="D156" s="653"/>
      <c r="E156" s="653"/>
      <c r="F156" s="653"/>
      <c r="G156" s="653"/>
      <c r="H156" s="653"/>
      <c r="I156" s="653"/>
      <c r="J156" s="653"/>
      <c r="K156" s="653"/>
      <c r="L156" s="653"/>
      <c r="M156" s="653"/>
      <c r="N156" s="653"/>
      <c r="O156" s="653"/>
    </row>
    <row r="157" spans="1:51" s="591" customFormat="1" ht="15.75" customHeight="1" x14ac:dyDescent="0.2">
      <c r="A157" s="328"/>
      <c r="B157" s="331"/>
      <c r="C157" s="331"/>
      <c r="D157" s="653"/>
      <c r="E157" s="653"/>
      <c r="F157" s="653"/>
      <c r="G157" s="653"/>
      <c r="H157" s="653"/>
      <c r="I157" s="653"/>
      <c r="J157" s="653"/>
      <c r="K157" s="653"/>
      <c r="L157" s="653"/>
      <c r="M157" s="653"/>
      <c r="N157" s="653"/>
      <c r="O157" s="653"/>
    </row>
    <row r="158" spans="1:51" s="591" customFormat="1" ht="15.75" customHeight="1" x14ac:dyDescent="0.2">
      <c r="A158" s="328"/>
      <c r="B158" s="331"/>
      <c r="C158" s="331"/>
      <c r="D158" s="653"/>
      <c r="E158" s="653"/>
      <c r="F158" s="653"/>
      <c r="G158" s="653"/>
      <c r="H158" s="653"/>
      <c r="I158" s="653"/>
      <c r="J158" s="653"/>
      <c r="K158" s="653"/>
      <c r="L158" s="653"/>
      <c r="M158" s="653"/>
      <c r="N158" s="653"/>
      <c r="O158" s="653"/>
    </row>
    <row r="159" spans="1:51" s="591" customFormat="1" ht="15.75" customHeight="1" x14ac:dyDescent="0.2">
      <c r="A159" s="328"/>
      <c r="B159" s="331"/>
      <c r="C159" s="331"/>
      <c r="D159" s="653"/>
      <c r="E159" s="653"/>
      <c r="F159" s="653"/>
      <c r="G159" s="653"/>
      <c r="H159" s="653"/>
      <c r="I159" s="653"/>
      <c r="J159" s="653"/>
      <c r="K159" s="653"/>
      <c r="L159" s="653"/>
      <c r="M159" s="653"/>
      <c r="N159" s="653"/>
      <c r="O159" s="653"/>
    </row>
    <row r="160" spans="1:51" s="591" customFormat="1" ht="15.75" customHeight="1" x14ac:dyDescent="0.2">
      <c r="A160" s="328"/>
      <c r="B160" s="331"/>
      <c r="C160" s="331"/>
      <c r="D160" s="653"/>
      <c r="E160" s="653"/>
      <c r="F160" s="653"/>
      <c r="G160" s="653"/>
      <c r="H160" s="653"/>
      <c r="I160" s="653"/>
      <c r="J160" s="653"/>
      <c r="K160" s="653"/>
      <c r="L160" s="653"/>
      <c r="M160" s="653"/>
      <c r="N160" s="653"/>
      <c r="O160" s="653"/>
    </row>
    <row r="161" spans="1:15" s="591" customFormat="1" ht="15.75" customHeight="1" x14ac:dyDescent="0.2">
      <c r="A161" s="328"/>
      <c r="B161" s="331"/>
      <c r="C161" s="331"/>
      <c r="D161" s="653"/>
      <c r="E161" s="653"/>
      <c r="F161" s="653"/>
      <c r="G161" s="653"/>
      <c r="H161" s="653"/>
      <c r="I161" s="653"/>
      <c r="J161" s="653"/>
      <c r="K161" s="653"/>
      <c r="L161" s="653"/>
      <c r="M161" s="653"/>
      <c r="N161" s="653"/>
      <c r="O161" s="653"/>
    </row>
    <row r="162" spans="1:15" s="591" customFormat="1" ht="15.75" customHeight="1" x14ac:dyDescent="0.2">
      <c r="A162" s="328"/>
      <c r="B162" s="331"/>
      <c r="C162" s="331"/>
      <c r="D162" s="653"/>
      <c r="E162" s="653"/>
      <c r="F162" s="653"/>
      <c r="G162" s="653"/>
      <c r="H162" s="653"/>
      <c r="I162" s="653"/>
      <c r="J162" s="653"/>
      <c r="K162" s="653"/>
      <c r="L162" s="653"/>
      <c r="M162" s="653"/>
      <c r="N162" s="653"/>
      <c r="O162" s="653"/>
    </row>
    <row r="163" spans="1:15" s="591" customFormat="1" ht="15.75" customHeight="1" x14ac:dyDescent="0.2">
      <c r="A163" s="328"/>
      <c r="B163" s="331"/>
      <c r="C163" s="331"/>
      <c r="D163" s="653"/>
      <c r="E163" s="653"/>
      <c r="F163" s="653"/>
      <c r="G163" s="653"/>
      <c r="H163" s="653"/>
      <c r="I163" s="653"/>
      <c r="J163" s="653"/>
      <c r="K163" s="653"/>
      <c r="L163" s="653"/>
      <c r="M163" s="653"/>
      <c r="N163" s="653"/>
      <c r="O163" s="653"/>
    </row>
    <row r="164" spans="1:15" s="591" customFormat="1" ht="15.75" customHeight="1" x14ac:dyDescent="0.2">
      <c r="A164" s="328"/>
      <c r="B164" s="331"/>
      <c r="C164" s="331"/>
      <c r="D164" s="653"/>
      <c r="E164" s="653"/>
      <c r="F164" s="653"/>
      <c r="G164" s="653"/>
      <c r="H164" s="653"/>
      <c r="I164" s="653"/>
      <c r="J164" s="653"/>
      <c r="K164" s="653"/>
      <c r="L164" s="653"/>
      <c r="M164" s="653"/>
      <c r="N164" s="653"/>
      <c r="O164" s="653"/>
    </row>
    <row r="165" spans="1:15" s="591" customFormat="1" ht="15.75" customHeight="1" x14ac:dyDescent="0.2">
      <c r="A165" s="328"/>
      <c r="B165" s="331"/>
      <c r="C165" s="331"/>
      <c r="D165" s="653"/>
      <c r="E165" s="653"/>
      <c r="F165" s="653"/>
      <c r="G165" s="653"/>
      <c r="H165" s="653"/>
      <c r="I165" s="653"/>
      <c r="J165" s="653"/>
      <c r="K165" s="653"/>
      <c r="L165" s="653"/>
      <c r="M165" s="653"/>
      <c r="N165" s="653"/>
      <c r="O165" s="653"/>
    </row>
    <row r="166" spans="1:15" s="591" customFormat="1" ht="15.75" customHeight="1" x14ac:dyDescent="0.2">
      <c r="A166" s="328"/>
      <c r="B166" s="331"/>
      <c r="C166" s="331"/>
      <c r="D166" s="653"/>
      <c r="E166" s="653"/>
      <c r="F166" s="653"/>
      <c r="G166" s="653"/>
      <c r="H166" s="653"/>
      <c r="I166" s="653"/>
      <c r="J166" s="653"/>
      <c r="K166" s="653"/>
      <c r="L166" s="653"/>
      <c r="M166" s="653"/>
      <c r="N166" s="653"/>
      <c r="O166" s="653"/>
    </row>
    <row r="167" spans="1:15" s="591" customFormat="1" ht="15.75" customHeight="1" x14ac:dyDescent="0.2">
      <c r="A167" s="328"/>
      <c r="B167" s="331"/>
      <c r="C167" s="331"/>
      <c r="D167" s="653"/>
      <c r="E167" s="653"/>
      <c r="F167" s="653"/>
      <c r="G167" s="653"/>
      <c r="H167" s="653"/>
      <c r="I167" s="653"/>
      <c r="J167" s="653"/>
      <c r="K167" s="653"/>
      <c r="L167" s="653"/>
      <c r="M167" s="653"/>
      <c r="N167" s="653"/>
      <c r="O167" s="653"/>
    </row>
    <row r="168" spans="1:15" s="591" customFormat="1" ht="15.75" customHeight="1" x14ac:dyDescent="0.2">
      <c r="A168" s="328"/>
      <c r="B168" s="331"/>
      <c r="C168" s="331"/>
      <c r="D168" s="653"/>
      <c r="E168" s="653"/>
      <c r="F168" s="653"/>
      <c r="G168" s="653"/>
      <c r="H168" s="653"/>
      <c r="I168" s="653"/>
      <c r="J168" s="653"/>
      <c r="K168" s="653"/>
      <c r="L168" s="653"/>
      <c r="M168" s="653"/>
      <c r="N168" s="653"/>
      <c r="O168" s="653"/>
    </row>
    <row r="169" spans="1:15" s="591" customFormat="1" ht="15.75" customHeight="1" x14ac:dyDescent="0.2">
      <c r="A169" s="328"/>
      <c r="B169" s="331"/>
      <c r="C169" s="331"/>
      <c r="D169" s="653"/>
      <c r="E169" s="653"/>
      <c r="F169" s="653"/>
      <c r="G169" s="653"/>
      <c r="H169" s="653"/>
      <c r="I169" s="653"/>
      <c r="J169" s="653"/>
      <c r="K169" s="653"/>
      <c r="L169" s="653"/>
      <c r="M169" s="653"/>
      <c r="N169" s="653"/>
      <c r="O169" s="653"/>
    </row>
    <row r="170" spans="1:15" s="591" customFormat="1" ht="15.75" customHeight="1" x14ac:dyDescent="0.2">
      <c r="A170" s="328"/>
      <c r="B170" s="331"/>
      <c r="C170" s="331"/>
      <c r="D170" s="653"/>
      <c r="E170" s="653"/>
      <c r="F170" s="653"/>
      <c r="G170" s="653"/>
      <c r="H170" s="653"/>
      <c r="I170" s="653"/>
      <c r="J170" s="653"/>
      <c r="K170" s="653"/>
      <c r="L170" s="653"/>
      <c r="M170" s="653"/>
      <c r="N170" s="653"/>
      <c r="O170" s="653"/>
    </row>
    <row r="171" spans="1:15" s="591" customFormat="1" ht="15.75" customHeight="1" x14ac:dyDescent="0.2">
      <c r="A171" s="328"/>
      <c r="B171" s="331"/>
      <c r="C171" s="331"/>
      <c r="D171" s="653"/>
      <c r="E171" s="653"/>
      <c r="F171" s="653"/>
      <c r="G171" s="653"/>
      <c r="H171" s="653"/>
      <c r="I171" s="653"/>
      <c r="J171" s="653"/>
      <c r="K171" s="653"/>
      <c r="L171" s="653"/>
      <c r="M171" s="653"/>
      <c r="N171" s="653"/>
      <c r="O171" s="653"/>
    </row>
    <row r="172" spans="1:15" s="591" customFormat="1" ht="15.75" customHeight="1" x14ac:dyDescent="0.2">
      <c r="A172" s="328"/>
      <c r="B172" s="331"/>
      <c r="C172" s="331"/>
      <c r="D172" s="653"/>
      <c r="E172" s="653"/>
      <c r="F172" s="653"/>
      <c r="G172" s="653"/>
      <c r="H172" s="653"/>
      <c r="I172" s="653"/>
      <c r="J172" s="653"/>
      <c r="K172" s="653"/>
      <c r="L172" s="653"/>
      <c r="M172" s="653"/>
      <c r="N172" s="653"/>
      <c r="O172" s="653"/>
    </row>
    <row r="173" spans="1:15" s="591" customFormat="1" ht="15.75" customHeight="1" x14ac:dyDescent="0.2">
      <c r="A173" s="328"/>
      <c r="B173" s="331"/>
      <c r="C173" s="331"/>
      <c r="D173" s="653"/>
      <c r="E173" s="653"/>
      <c r="F173" s="653"/>
      <c r="G173" s="653"/>
      <c r="H173" s="653"/>
      <c r="I173" s="653"/>
      <c r="J173" s="653"/>
      <c r="K173" s="653"/>
      <c r="L173" s="653"/>
      <c r="M173" s="653"/>
      <c r="N173" s="653"/>
      <c r="O173" s="653"/>
    </row>
    <row r="174" spans="1:15" s="591" customFormat="1" ht="15.75" customHeight="1" x14ac:dyDescent="0.2">
      <c r="A174" s="328"/>
      <c r="B174" s="331"/>
      <c r="C174" s="331"/>
      <c r="D174" s="653"/>
      <c r="E174" s="653"/>
      <c r="F174" s="653"/>
      <c r="G174" s="653"/>
      <c r="H174" s="653"/>
      <c r="I174" s="653"/>
      <c r="J174" s="653"/>
      <c r="K174" s="653"/>
      <c r="L174" s="653"/>
      <c r="M174" s="653"/>
      <c r="N174" s="653"/>
      <c r="O174" s="653"/>
    </row>
    <row r="175" spans="1:15" s="591" customFormat="1" ht="15.75" customHeight="1" x14ac:dyDescent="0.2">
      <c r="A175" s="328"/>
      <c r="B175" s="331"/>
      <c r="C175" s="331"/>
      <c r="D175" s="653"/>
      <c r="E175" s="653"/>
      <c r="F175" s="653"/>
      <c r="G175" s="653"/>
      <c r="H175" s="653"/>
      <c r="I175" s="653"/>
      <c r="J175" s="653"/>
      <c r="K175" s="653"/>
      <c r="L175" s="653"/>
      <c r="M175" s="653"/>
      <c r="N175" s="653"/>
      <c r="O175" s="653"/>
    </row>
    <row r="176" spans="1:15" s="591" customFormat="1" ht="15.75" customHeight="1" x14ac:dyDescent="0.2">
      <c r="A176" s="328"/>
      <c r="B176" s="331"/>
      <c r="C176" s="331"/>
      <c r="D176" s="653"/>
      <c r="E176" s="653"/>
      <c r="F176" s="653"/>
      <c r="G176" s="653"/>
      <c r="H176" s="653"/>
      <c r="I176" s="653"/>
      <c r="J176" s="653"/>
      <c r="K176" s="653"/>
      <c r="L176" s="653"/>
      <c r="M176" s="653"/>
      <c r="N176" s="653"/>
      <c r="O176" s="653"/>
    </row>
    <row r="177" spans="1:15" s="591" customFormat="1" ht="15.75" customHeight="1" x14ac:dyDescent="0.2">
      <c r="A177" s="328"/>
      <c r="B177" s="331"/>
      <c r="C177" s="331"/>
      <c r="D177" s="653"/>
      <c r="E177" s="653"/>
      <c r="F177" s="653"/>
      <c r="G177" s="653"/>
      <c r="H177" s="653"/>
      <c r="I177" s="653"/>
      <c r="J177" s="653"/>
      <c r="K177" s="653"/>
      <c r="L177" s="653"/>
      <c r="M177" s="653"/>
      <c r="N177" s="653"/>
      <c r="O177" s="653"/>
    </row>
    <row r="178" spans="1:15" s="591" customFormat="1" ht="15.75" customHeight="1" x14ac:dyDescent="0.2">
      <c r="A178" s="328"/>
      <c r="B178" s="331"/>
      <c r="C178" s="331"/>
      <c r="D178" s="653"/>
      <c r="E178" s="653"/>
      <c r="F178" s="653"/>
      <c r="G178" s="653"/>
      <c r="H178" s="653"/>
      <c r="I178" s="653"/>
      <c r="J178" s="653"/>
      <c r="K178" s="653"/>
      <c r="L178" s="653"/>
      <c r="M178" s="653"/>
      <c r="N178" s="653"/>
      <c r="O178" s="653"/>
    </row>
    <row r="179" spans="1:15" s="591" customFormat="1" ht="15.75" customHeight="1" x14ac:dyDescent="0.2">
      <c r="A179" s="328"/>
      <c r="B179" s="331"/>
      <c r="C179" s="331"/>
      <c r="D179" s="653"/>
      <c r="E179" s="653"/>
      <c r="F179" s="653"/>
      <c r="G179" s="653"/>
      <c r="H179" s="653"/>
      <c r="I179" s="653"/>
      <c r="J179" s="653"/>
      <c r="K179" s="653"/>
      <c r="L179" s="653"/>
      <c r="M179" s="653"/>
      <c r="N179" s="653"/>
      <c r="O179" s="653"/>
    </row>
    <row r="180" spans="1:15" s="591" customFormat="1" ht="15.75" customHeight="1" x14ac:dyDescent="0.2">
      <c r="A180" s="328"/>
      <c r="B180" s="331"/>
      <c r="C180" s="331"/>
      <c r="D180" s="653"/>
      <c r="E180" s="653"/>
      <c r="F180" s="653"/>
      <c r="G180" s="653"/>
      <c r="H180" s="653"/>
      <c r="I180" s="653"/>
      <c r="J180" s="653"/>
      <c r="K180" s="653"/>
      <c r="L180" s="653"/>
      <c r="M180" s="653"/>
      <c r="N180" s="653"/>
      <c r="O180" s="653"/>
    </row>
    <row r="181" spans="1:15" s="591" customFormat="1" ht="15.75" customHeight="1" x14ac:dyDescent="0.2">
      <c r="A181" s="328"/>
      <c r="B181" s="331"/>
      <c r="C181" s="331"/>
      <c r="D181" s="653"/>
      <c r="E181" s="653"/>
      <c r="F181" s="653"/>
      <c r="G181" s="653"/>
      <c r="H181" s="653"/>
      <c r="I181" s="653"/>
      <c r="J181" s="653"/>
      <c r="K181" s="653"/>
      <c r="L181" s="653"/>
      <c r="M181" s="653"/>
      <c r="N181" s="653"/>
      <c r="O181" s="653"/>
    </row>
    <row r="182" spans="1:15" s="591" customFormat="1" ht="15.75" customHeight="1" x14ac:dyDescent="0.2">
      <c r="A182" s="328"/>
      <c r="B182" s="331"/>
      <c r="C182" s="331"/>
      <c r="D182" s="653"/>
      <c r="E182" s="653"/>
      <c r="F182" s="653"/>
      <c r="G182" s="653"/>
      <c r="H182" s="653"/>
      <c r="I182" s="653"/>
      <c r="J182" s="653"/>
      <c r="K182" s="653"/>
      <c r="L182" s="653"/>
      <c r="M182" s="653"/>
      <c r="N182" s="653"/>
      <c r="O182" s="653"/>
    </row>
    <row r="183" spans="1:15" s="591" customFormat="1" ht="15.75" customHeight="1" x14ac:dyDescent="0.2">
      <c r="A183" s="328"/>
      <c r="B183" s="331"/>
      <c r="C183" s="331"/>
      <c r="D183" s="653"/>
      <c r="E183" s="653"/>
      <c r="F183" s="653"/>
      <c r="G183" s="653"/>
      <c r="H183" s="653"/>
      <c r="I183" s="653"/>
      <c r="J183" s="653"/>
      <c r="K183" s="653"/>
      <c r="L183" s="653"/>
      <c r="M183" s="653"/>
      <c r="N183" s="653"/>
      <c r="O183" s="653"/>
    </row>
    <row r="184" spans="1:15" s="591" customFormat="1" ht="15.75" customHeight="1" x14ac:dyDescent="0.2">
      <c r="A184" s="328"/>
      <c r="B184" s="331"/>
      <c r="C184" s="331"/>
      <c r="D184" s="653"/>
      <c r="E184" s="653"/>
      <c r="F184" s="653"/>
      <c r="G184" s="653"/>
      <c r="H184" s="653"/>
      <c r="I184" s="653"/>
      <c r="J184" s="653"/>
      <c r="K184" s="653"/>
      <c r="L184" s="653"/>
      <c r="M184" s="653"/>
      <c r="N184" s="653"/>
      <c r="O184" s="653"/>
    </row>
    <row r="185" spans="1:15" s="591" customFormat="1" ht="15.75" customHeight="1" x14ac:dyDescent="0.2">
      <c r="A185" s="328"/>
      <c r="B185" s="331"/>
      <c r="C185" s="331"/>
      <c r="D185" s="653"/>
      <c r="E185" s="653"/>
      <c r="F185" s="653"/>
      <c r="G185" s="653"/>
      <c r="H185" s="653"/>
      <c r="I185" s="653"/>
      <c r="J185" s="653"/>
      <c r="K185" s="653"/>
      <c r="L185" s="653"/>
      <c r="M185" s="653"/>
      <c r="N185" s="653"/>
      <c r="O185" s="653"/>
    </row>
    <row r="186" spans="1:15" s="591" customFormat="1" ht="15.75" customHeight="1" x14ac:dyDescent="0.2">
      <c r="A186" s="328"/>
      <c r="B186" s="331"/>
      <c r="C186" s="331"/>
      <c r="D186" s="653"/>
      <c r="E186" s="653"/>
      <c r="F186" s="653"/>
      <c r="G186" s="653"/>
      <c r="H186" s="653"/>
      <c r="I186" s="653"/>
      <c r="J186" s="653"/>
      <c r="K186" s="653"/>
      <c r="L186" s="653"/>
      <c r="M186" s="653"/>
      <c r="N186" s="653"/>
      <c r="O186" s="653"/>
    </row>
    <row r="187" spans="1:15" s="591" customFormat="1" ht="15.75" customHeight="1" x14ac:dyDescent="0.2">
      <c r="A187" s="328"/>
      <c r="B187" s="331"/>
      <c r="C187" s="331"/>
      <c r="D187" s="653"/>
      <c r="E187" s="653"/>
      <c r="F187" s="653"/>
      <c r="G187" s="653"/>
      <c r="H187" s="653"/>
      <c r="I187" s="653"/>
      <c r="J187" s="653"/>
      <c r="K187" s="653"/>
      <c r="L187" s="653"/>
      <c r="M187" s="653"/>
      <c r="N187" s="653"/>
      <c r="O187" s="653"/>
    </row>
    <row r="188" spans="1:15" s="591" customFormat="1" ht="15.75" customHeight="1" x14ac:dyDescent="0.2">
      <c r="A188" s="328"/>
      <c r="B188" s="331"/>
      <c r="C188" s="331"/>
      <c r="D188" s="653"/>
      <c r="E188" s="653"/>
      <c r="F188" s="653"/>
      <c r="G188" s="653"/>
      <c r="H188" s="653"/>
      <c r="I188" s="653"/>
      <c r="J188" s="653"/>
      <c r="K188" s="653"/>
      <c r="L188" s="653"/>
      <c r="M188" s="653"/>
      <c r="N188" s="653"/>
      <c r="O188" s="653"/>
    </row>
    <row r="189" spans="1:15" s="591" customFormat="1" ht="15.75" customHeight="1" x14ac:dyDescent="0.2">
      <c r="A189" s="328"/>
      <c r="B189" s="331"/>
      <c r="C189" s="331"/>
      <c r="D189" s="653"/>
      <c r="E189" s="653"/>
      <c r="F189" s="653"/>
      <c r="G189" s="653"/>
      <c r="H189" s="653"/>
      <c r="I189" s="653"/>
      <c r="J189" s="653"/>
      <c r="K189" s="653"/>
      <c r="L189" s="653"/>
      <c r="M189" s="653"/>
      <c r="N189" s="653"/>
      <c r="O189" s="653"/>
    </row>
    <row r="190" spans="1:15" s="591" customFormat="1" ht="15.75" customHeight="1" x14ac:dyDescent="0.2">
      <c r="A190" s="328"/>
      <c r="B190" s="331"/>
      <c r="C190" s="331"/>
      <c r="D190" s="653"/>
      <c r="E190" s="653"/>
      <c r="F190" s="653"/>
      <c r="G190" s="653"/>
      <c r="H190" s="653"/>
      <c r="I190" s="653"/>
      <c r="J190" s="653"/>
      <c r="K190" s="653"/>
      <c r="L190" s="653"/>
      <c r="M190" s="653"/>
      <c r="N190" s="653"/>
      <c r="O190" s="653"/>
    </row>
    <row r="191" spans="1:15" s="591" customFormat="1" ht="15.75" customHeight="1" x14ac:dyDescent="0.2">
      <c r="A191" s="328"/>
      <c r="B191" s="331"/>
      <c r="C191" s="331"/>
      <c r="D191" s="653"/>
      <c r="E191" s="653"/>
      <c r="F191" s="653"/>
      <c r="G191" s="653"/>
      <c r="H191" s="653"/>
      <c r="I191" s="653"/>
      <c r="J191" s="653"/>
      <c r="K191" s="653"/>
      <c r="L191" s="653"/>
      <c r="M191" s="653"/>
      <c r="N191" s="653"/>
      <c r="O191" s="653"/>
    </row>
    <row r="192" spans="1:15" s="591" customFormat="1" ht="15.75" customHeight="1" x14ac:dyDescent="0.2">
      <c r="A192" s="328"/>
      <c r="B192" s="331"/>
      <c r="C192" s="331"/>
      <c r="D192" s="653"/>
      <c r="E192" s="653"/>
      <c r="F192" s="653"/>
      <c r="G192" s="653"/>
      <c r="H192" s="653"/>
      <c r="I192" s="653"/>
      <c r="J192" s="653"/>
      <c r="K192" s="653"/>
      <c r="L192" s="653"/>
      <c r="M192" s="653"/>
      <c r="N192" s="653"/>
      <c r="O192" s="653"/>
    </row>
    <row r="193" spans="1:15" s="591" customFormat="1" ht="15.75" customHeight="1" x14ac:dyDescent="0.2">
      <c r="A193" s="328"/>
      <c r="B193" s="331"/>
      <c r="C193" s="331"/>
      <c r="D193" s="653"/>
      <c r="E193" s="653"/>
      <c r="F193" s="653"/>
      <c r="G193" s="653"/>
      <c r="H193" s="653"/>
      <c r="I193" s="653"/>
      <c r="J193" s="653"/>
      <c r="K193" s="653"/>
      <c r="L193" s="653"/>
      <c r="M193" s="653"/>
      <c r="N193" s="653"/>
      <c r="O193" s="653"/>
    </row>
    <row r="194" spans="1:15" s="591" customFormat="1" ht="15.75" customHeight="1" x14ac:dyDescent="0.2">
      <c r="A194" s="328"/>
      <c r="B194" s="331"/>
      <c r="C194" s="331"/>
      <c r="D194" s="653"/>
      <c r="E194" s="653"/>
      <c r="F194" s="653"/>
      <c r="G194" s="653"/>
      <c r="H194" s="653"/>
      <c r="I194" s="653"/>
      <c r="J194" s="653"/>
      <c r="K194" s="653"/>
      <c r="L194" s="653"/>
      <c r="M194" s="653"/>
      <c r="N194" s="653"/>
      <c r="O194" s="653"/>
    </row>
    <row r="195" spans="1:15" s="591" customFormat="1" ht="15.75" customHeight="1" x14ac:dyDescent="0.2">
      <c r="A195" s="328"/>
      <c r="B195" s="331"/>
      <c r="C195" s="331"/>
      <c r="D195" s="653"/>
      <c r="E195" s="653"/>
      <c r="F195" s="653"/>
      <c r="G195" s="653"/>
      <c r="H195" s="653"/>
      <c r="I195" s="653"/>
      <c r="J195" s="653"/>
      <c r="K195" s="653"/>
      <c r="L195" s="653"/>
      <c r="M195" s="653"/>
      <c r="N195" s="653"/>
      <c r="O195" s="653"/>
    </row>
    <row r="196" spans="1:15" s="591" customFormat="1" ht="15.75" customHeight="1" x14ac:dyDescent="0.2">
      <c r="A196" s="328"/>
      <c r="B196" s="331"/>
      <c r="C196" s="331"/>
      <c r="D196" s="653"/>
      <c r="E196" s="653"/>
      <c r="F196" s="653"/>
      <c r="G196" s="653"/>
      <c r="H196" s="653"/>
      <c r="I196" s="653"/>
      <c r="J196" s="653"/>
      <c r="K196" s="653"/>
      <c r="L196" s="653"/>
      <c r="M196" s="653"/>
      <c r="N196" s="653"/>
      <c r="O196" s="653"/>
    </row>
    <row r="197" spans="1:15" s="591" customFormat="1" ht="15.75" customHeight="1" x14ac:dyDescent="0.2">
      <c r="A197" s="328"/>
      <c r="B197" s="331"/>
      <c r="C197" s="331"/>
      <c r="D197" s="653"/>
      <c r="E197" s="653"/>
      <c r="F197" s="653"/>
      <c r="G197" s="653"/>
      <c r="H197" s="653"/>
      <c r="I197" s="653"/>
      <c r="J197" s="653"/>
      <c r="K197" s="653"/>
      <c r="L197" s="653"/>
      <c r="M197" s="653"/>
      <c r="N197" s="653"/>
      <c r="O197" s="653"/>
    </row>
    <row r="198" spans="1:15" s="591" customFormat="1" ht="15.75" customHeight="1" x14ac:dyDescent="0.2">
      <c r="A198" s="328"/>
      <c r="B198" s="331"/>
      <c r="C198" s="331"/>
      <c r="D198" s="653"/>
      <c r="E198" s="653"/>
      <c r="F198" s="653"/>
      <c r="G198" s="653"/>
      <c r="H198" s="653"/>
      <c r="I198" s="653"/>
      <c r="J198" s="653"/>
      <c r="K198" s="653"/>
      <c r="L198" s="653"/>
      <c r="M198" s="653"/>
      <c r="N198" s="653"/>
      <c r="O198" s="653"/>
    </row>
    <row r="199" spans="1:15" s="591" customFormat="1" ht="15.75" customHeight="1" x14ac:dyDescent="0.2">
      <c r="A199" s="328"/>
      <c r="B199" s="331"/>
      <c r="C199" s="331"/>
      <c r="D199" s="653"/>
      <c r="E199" s="653"/>
      <c r="F199" s="653"/>
      <c r="G199" s="653"/>
      <c r="H199" s="653"/>
      <c r="I199" s="653"/>
      <c r="J199" s="653"/>
      <c r="K199" s="653"/>
      <c r="L199" s="653"/>
      <c r="M199" s="653"/>
      <c r="N199" s="653"/>
      <c r="O199" s="653"/>
    </row>
    <row r="200" spans="1:15" s="591" customFormat="1" ht="15.75" customHeight="1" x14ac:dyDescent="0.2">
      <c r="A200" s="328"/>
      <c r="B200" s="331"/>
      <c r="C200" s="331"/>
      <c r="D200" s="653"/>
      <c r="E200" s="653"/>
      <c r="F200" s="653"/>
      <c r="G200" s="653"/>
      <c r="H200" s="653"/>
      <c r="I200" s="653"/>
      <c r="J200" s="653"/>
      <c r="K200" s="653"/>
      <c r="L200" s="653"/>
      <c r="M200" s="653"/>
      <c r="N200" s="653"/>
      <c r="O200" s="653"/>
    </row>
    <row r="201" spans="1:15" s="591" customFormat="1" ht="15.75" customHeight="1" x14ac:dyDescent="0.2">
      <c r="A201" s="328"/>
      <c r="B201" s="331"/>
      <c r="C201" s="331"/>
      <c r="D201" s="653"/>
      <c r="E201" s="653"/>
      <c r="F201" s="653"/>
      <c r="G201" s="653"/>
      <c r="H201" s="653"/>
      <c r="I201" s="653"/>
      <c r="J201" s="653"/>
      <c r="K201" s="653"/>
      <c r="L201" s="653"/>
      <c r="M201" s="653"/>
      <c r="N201" s="653"/>
      <c r="O201" s="653"/>
    </row>
    <row r="202" spans="1:15" s="591" customFormat="1" ht="15.75" customHeight="1" x14ac:dyDescent="0.2">
      <c r="A202" s="328"/>
      <c r="B202" s="331"/>
      <c r="C202" s="331"/>
      <c r="D202" s="653"/>
      <c r="E202" s="653"/>
      <c r="F202" s="653"/>
      <c r="G202" s="653"/>
      <c r="H202" s="653"/>
      <c r="I202" s="653"/>
      <c r="J202" s="653"/>
      <c r="K202" s="653"/>
      <c r="L202" s="653"/>
      <c r="M202" s="653"/>
      <c r="N202" s="653"/>
      <c r="O202" s="653"/>
    </row>
    <row r="203" spans="1:15" s="591" customFormat="1" ht="15.75" customHeight="1" x14ac:dyDescent="0.2">
      <c r="A203" s="328"/>
      <c r="B203" s="331"/>
      <c r="C203" s="331"/>
      <c r="D203" s="653"/>
      <c r="E203" s="653"/>
      <c r="F203" s="653"/>
      <c r="G203" s="653"/>
      <c r="H203" s="653"/>
      <c r="I203" s="653"/>
      <c r="J203" s="653"/>
      <c r="K203" s="653"/>
      <c r="L203" s="653"/>
      <c r="M203" s="653"/>
      <c r="N203" s="653"/>
      <c r="O203" s="653"/>
    </row>
    <row r="204" spans="1:15" s="591" customFormat="1" ht="15.75" customHeight="1" x14ac:dyDescent="0.2">
      <c r="A204" s="328"/>
      <c r="B204" s="331"/>
      <c r="C204" s="331"/>
      <c r="D204" s="653"/>
      <c r="E204" s="653"/>
      <c r="F204" s="653"/>
      <c r="G204" s="653"/>
      <c r="H204" s="653"/>
      <c r="I204" s="653"/>
      <c r="J204" s="653"/>
      <c r="K204" s="653"/>
      <c r="L204" s="653"/>
      <c r="M204" s="653"/>
      <c r="N204" s="653"/>
      <c r="O204" s="653"/>
    </row>
    <row r="205" spans="1:15" s="591" customFormat="1" ht="15.75" customHeight="1" x14ac:dyDescent="0.2">
      <c r="A205" s="328"/>
      <c r="B205" s="331"/>
      <c r="C205" s="331"/>
      <c r="D205" s="653"/>
      <c r="E205" s="653"/>
      <c r="F205" s="653"/>
      <c r="G205" s="653"/>
      <c r="H205" s="653"/>
      <c r="I205" s="653"/>
      <c r="J205" s="653"/>
      <c r="K205" s="653"/>
      <c r="L205" s="653"/>
      <c r="M205" s="653"/>
      <c r="N205" s="653"/>
      <c r="O205" s="653"/>
    </row>
    <row r="206" spans="1:15" s="591" customFormat="1" ht="15.75" customHeight="1" x14ac:dyDescent="0.2">
      <c r="A206" s="328"/>
      <c r="B206" s="331"/>
      <c r="C206" s="331"/>
      <c r="D206" s="653"/>
      <c r="E206" s="653"/>
      <c r="F206" s="653"/>
      <c r="G206" s="653"/>
      <c r="H206" s="653"/>
      <c r="I206" s="653"/>
      <c r="J206" s="653"/>
      <c r="K206" s="653"/>
      <c r="L206" s="653"/>
      <c r="M206" s="653"/>
      <c r="N206" s="653"/>
      <c r="O206" s="653"/>
    </row>
    <row r="207" spans="1:15" s="591" customFormat="1" ht="15.75" customHeight="1" x14ac:dyDescent="0.2">
      <c r="A207" s="328"/>
      <c r="B207" s="331"/>
      <c r="C207" s="331"/>
      <c r="D207" s="653"/>
      <c r="E207" s="653"/>
      <c r="F207" s="653"/>
      <c r="G207" s="653"/>
      <c r="H207" s="653"/>
      <c r="I207" s="653"/>
      <c r="J207" s="653"/>
      <c r="K207" s="653"/>
      <c r="L207" s="653"/>
      <c r="M207" s="653"/>
      <c r="N207" s="653"/>
      <c r="O207" s="653"/>
    </row>
    <row r="208" spans="1:15" s="591" customFormat="1" ht="15.75" customHeight="1" x14ac:dyDescent="0.2">
      <c r="A208" s="328"/>
      <c r="B208" s="331"/>
      <c r="C208" s="331"/>
      <c r="D208" s="653"/>
      <c r="E208" s="653"/>
      <c r="F208" s="653"/>
      <c r="G208" s="653"/>
      <c r="H208" s="653"/>
      <c r="I208" s="653"/>
      <c r="J208" s="653"/>
      <c r="K208" s="653"/>
      <c r="L208" s="653"/>
      <c r="M208" s="653"/>
      <c r="N208" s="653"/>
      <c r="O208" s="653"/>
    </row>
    <row r="209" spans="1:15" s="591" customFormat="1" ht="15.75" customHeight="1" x14ac:dyDescent="0.2">
      <c r="A209" s="328"/>
      <c r="B209" s="592"/>
      <c r="C209" s="592"/>
      <c r="D209" s="653"/>
      <c r="E209" s="653"/>
      <c r="F209" s="653"/>
      <c r="G209" s="653"/>
      <c r="H209" s="653"/>
      <c r="I209" s="653"/>
      <c r="J209" s="653"/>
      <c r="K209" s="653"/>
      <c r="L209" s="653"/>
      <c r="M209" s="653"/>
      <c r="N209" s="653"/>
      <c r="O209" s="653"/>
    </row>
    <row r="210" spans="1:15" s="591" customFormat="1" ht="15.75" customHeight="1" x14ac:dyDescent="0.2">
      <c r="A210" s="328"/>
      <c r="B210" s="592"/>
      <c r="C210" s="592"/>
      <c r="D210" s="653"/>
      <c r="E210" s="653"/>
      <c r="F210" s="653"/>
      <c r="G210" s="653"/>
      <c r="H210" s="653"/>
      <c r="I210" s="653"/>
      <c r="J210" s="653"/>
      <c r="K210" s="653"/>
      <c r="L210" s="653"/>
      <c r="M210" s="653"/>
      <c r="N210" s="653"/>
      <c r="O210" s="653"/>
    </row>
    <row r="211" spans="1:15" s="591" customFormat="1" ht="15.75" customHeight="1" x14ac:dyDescent="0.2">
      <c r="A211" s="328"/>
      <c r="B211" s="592"/>
      <c r="C211" s="592"/>
      <c r="D211" s="653"/>
      <c r="E211" s="653"/>
      <c r="F211" s="653"/>
      <c r="G211" s="653"/>
      <c r="H211" s="653"/>
      <c r="I211" s="653"/>
      <c r="J211" s="653"/>
      <c r="K211" s="653"/>
      <c r="L211" s="653"/>
      <c r="M211" s="653"/>
      <c r="N211" s="653"/>
      <c r="O211" s="653"/>
    </row>
    <row r="212" spans="1:15" s="591" customFormat="1" ht="15.75" customHeight="1" x14ac:dyDescent="0.2">
      <c r="A212" s="328"/>
      <c r="B212" s="592"/>
      <c r="C212" s="592"/>
      <c r="D212" s="653"/>
      <c r="E212" s="653"/>
      <c r="F212" s="653"/>
      <c r="G212" s="653"/>
      <c r="H212" s="653"/>
      <c r="I212" s="653"/>
      <c r="J212" s="653"/>
      <c r="K212" s="653"/>
      <c r="L212" s="653"/>
      <c r="M212" s="653"/>
      <c r="N212" s="653"/>
      <c r="O212" s="653"/>
    </row>
    <row r="213" spans="1:15" s="591" customFormat="1" ht="15.75" customHeight="1" x14ac:dyDescent="0.2">
      <c r="A213" s="328"/>
      <c r="B213" s="592"/>
      <c r="C213" s="592"/>
      <c r="D213" s="653"/>
      <c r="E213" s="653"/>
      <c r="F213" s="653"/>
      <c r="G213" s="653"/>
      <c r="H213" s="653"/>
      <c r="I213" s="653"/>
      <c r="J213" s="653"/>
      <c r="K213" s="653"/>
      <c r="L213" s="653"/>
      <c r="M213" s="653"/>
      <c r="N213" s="653"/>
      <c r="O213" s="653"/>
    </row>
    <row r="214" spans="1:15" s="591" customFormat="1" ht="15.75" customHeight="1" x14ac:dyDescent="0.2">
      <c r="A214" s="328"/>
      <c r="B214" s="592"/>
      <c r="C214" s="592"/>
      <c r="D214" s="653"/>
      <c r="E214" s="653"/>
      <c r="F214" s="653"/>
      <c r="G214" s="653"/>
      <c r="H214" s="653"/>
      <c r="I214" s="653"/>
      <c r="J214" s="653"/>
      <c r="K214" s="653"/>
      <c r="L214" s="653"/>
      <c r="M214" s="653"/>
      <c r="N214" s="653"/>
      <c r="O214" s="653"/>
    </row>
    <row r="215" spans="1:15" s="591" customFormat="1" ht="15.75" customHeight="1" x14ac:dyDescent="0.2">
      <c r="A215" s="328"/>
      <c r="B215" s="592"/>
      <c r="C215" s="592"/>
      <c r="D215" s="653"/>
      <c r="E215" s="653"/>
      <c r="F215" s="653"/>
      <c r="G215" s="653"/>
      <c r="H215" s="653"/>
      <c r="I215" s="653"/>
      <c r="J215" s="653"/>
      <c r="K215" s="653"/>
      <c r="L215" s="653"/>
      <c r="M215" s="653"/>
      <c r="N215" s="653"/>
      <c r="O215" s="653"/>
    </row>
    <row r="216" spans="1:15" s="591" customFormat="1" ht="15.75" customHeight="1" x14ac:dyDescent="0.2">
      <c r="A216" s="328"/>
      <c r="B216" s="592"/>
      <c r="C216" s="592"/>
      <c r="D216" s="653"/>
      <c r="E216" s="653"/>
      <c r="F216" s="653"/>
      <c r="G216" s="653"/>
      <c r="H216" s="653"/>
      <c r="I216" s="653"/>
      <c r="J216" s="653"/>
      <c r="K216" s="653"/>
      <c r="L216" s="653"/>
      <c r="M216" s="653"/>
      <c r="N216" s="653"/>
      <c r="O216" s="653"/>
    </row>
    <row r="217" spans="1:15" s="591" customFormat="1" ht="15.75" customHeight="1" x14ac:dyDescent="0.2">
      <c r="A217" s="328"/>
      <c r="B217" s="592"/>
      <c r="C217" s="592"/>
      <c r="D217" s="653"/>
      <c r="E217" s="653"/>
      <c r="F217" s="653"/>
      <c r="G217" s="653"/>
      <c r="H217" s="653"/>
      <c r="I217" s="653"/>
      <c r="J217" s="653"/>
      <c r="K217" s="653"/>
      <c r="L217" s="653"/>
      <c r="M217" s="653"/>
      <c r="N217" s="653"/>
      <c r="O217" s="653"/>
    </row>
    <row r="218" spans="1:15" ht="15.75" customHeight="1" x14ac:dyDescent="0.2">
      <c r="A218" s="333"/>
      <c r="B218" s="582"/>
      <c r="C218" s="582"/>
    </row>
    <row r="219" spans="1:15" ht="15.75" customHeight="1" x14ac:dyDescent="0.2">
      <c r="A219" s="333"/>
      <c r="B219" s="582"/>
      <c r="C219" s="582"/>
    </row>
    <row r="220" spans="1:15" ht="15.75" customHeight="1" x14ac:dyDescent="0.2">
      <c r="A220" s="333"/>
      <c r="B220" s="582"/>
      <c r="C220" s="582"/>
    </row>
    <row r="221" spans="1:15" ht="15.75" customHeight="1" x14ac:dyDescent="0.2">
      <c r="A221" s="333"/>
      <c r="B221" s="582"/>
      <c r="C221" s="582"/>
    </row>
    <row r="222" spans="1:15" ht="15.75" customHeight="1" x14ac:dyDescent="0.2">
      <c r="A222" s="333"/>
      <c r="B222" s="582"/>
      <c r="C222" s="582"/>
    </row>
    <row r="223" spans="1:15" ht="15.75" customHeight="1" x14ac:dyDescent="0.2">
      <c r="A223" s="333"/>
      <c r="B223" s="582"/>
      <c r="C223" s="582"/>
    </row>
    <row r="224" spans="1:15" ht="15.75" customHeight="1" x14ac:dyDescent="0.2">
      <c r="A224" s="333"/>
      <c r="B224" s="582"/>
      <c r="C224" s="582"/>
    </row>
    <row r="225" spans="1:3" ht="15.75" customHeight="1" x14ac:dyDescent="0.2">
      <c r="A225" s="333"/>
      <c r="B225" s="582"/>
      <c r="C225" s="582"/>
    </row>
    <row r="226" spans="1:3" ht="15.75" customHeight="1" x14ac:dyDescent="0.2">
      <c r="A226" s="333"/>
      <c r="B226" s="582"/>
      <c r="C226" s="582"/>
    </row>
    <row r="227" spans="1:3" ht="15.75" customHeight="1" x14ac:dyDescent="0.2">
      <c r="A227" s="333"/>
      <c r="B227" s="582"/>
      <c r="C227" s="582"/>
    </row>
    <row r="228" spans="1:3" ht="15.75" customHeight="1" x14ac:dyDescent="0.2">
      <c r="A228" s="333"/>
      <c r="B228" s="582"/>
      <c r="C228" s="582"/>
    </row>
    <row r="229" spans="1:3" ht="15.75" customHeight="1" x14ac:dyDescent="0.2">
      <c r="A229" s="333"/>
      <c r="B229" s="582"/>
      <c r="C229" s="582"/>
    </row>
    <row r="230" spans="1:3" ht="15.75" customHeight="1" x14ac:dyDescent="0.2">
      <c r="A230" s="333"/>
      <c r="B230" s="582"/>
      <c r="C230" s="582"/>
    </row>
    <row r="231" spans="1:3" ht="15.75" customHeight="1" x14ac:dyDescent="0.2">
      <c r="A231" s="333"/>
      <c r="B231" s="582"/>
      <c r="C231" s="582"/>
    </row>
    <row r="232" spans="1:3" ht="15.75" customHeight="1" x14ac:dyDescent="0.2">
      <c r="A232" s="333"/>
      <c r="B232" s="582"/>
      <c r="C232" s="582"/>
    </row>
    <row r="233" spans="1:3" ht="15.75" customHeight="1" x14ac:dyDescent="0.2">
      <c r="A233" s="333"/>
      <c r="B233" s="582"/>
      <c r="C233" s="582"/>
    </row>
    <row r="234" spans="1:3" ht="15.75" customHeight="1" x14ac:dyDescent="0.2">
      <c r="A234" s="333"/>
      <c r="B234" s="582"/>
      <c r="C234" s="582"/>
    </row>
    <row r="235" spans="1:3" ht="15.75" customHeight="1" x14ac:dyDescent="0.2">
      <c r="A235" s="333"/>
      <c r="B235" s="582"/>
      <c r="C235" s="582"/>
    </row>
    <row r="236" spans="1:3" ht="15.75" customHeight="1" x14ac:dyDescent="0.2">
      <c r="A236" s="333"/>
      <c r="B236" s="582"/>
      <c r="C236" s="582"/>
    </row>
    <row r="237" spans="1:3" ht="15.75" customHeight="1" x14ac:dyDescent="0.2">
      <c r="A237" s="333"/>
      <c r="B237" s="582"/>
      <c r="C237" s="582"/>
    </row>
    <row r="238" spans="1:3" ht="15.75" customHeight="1" x14ac:dyDescent="0.2">
      <c r="A238" s="333"/>
      <c r="B238" s="582"/>
      <c r="C238" s="582"/>
    </row>
    <row r="239" spans="1:3" ht="15.75" customHeight="1" x14ac:dyDescent="0.2">
      <c r="A239" s="333"/>
      <c r="B239" s="582"/>
      <c r="C239" s="582"/>
    </row>
    <row r="240" spans="1:3" ht="15.75" customHeight="1" x14ac:dyDescent="0.2">
      <c r="A240" s="333"/>
      <c r="B240" s="582"/>
      <c r="C240" s="582"/>
    </row>
    <row r="241" spans="1:3" ht="15.75" customHeight="1" x14ac:dyDescent="0.2">
      <c r="A241" s="333"/>
      <c r="B241" s="582"/>
      <c r="C241" s="582"/>
    </row>
    <row r="242" spans="1:3" ht="15.75" customHeight="1" x14ac:dyDescent="0.2">
      <c r="A242" s="333"/>
      <c r="B242" s="582"/>
      <c r="C242" s="582"/>
    </row>
    <row r="243" spans="1:3" ht="15.75" customHeight="1" x14ac:dyDescent="0.2">
      <c r="A243" s="333"/>
      <c r="B243" s="582"/>
      <c r="C243" s="582"/>
    </row>
    <row r="244" spans="1:3" ht="15.75" customHeight="1" x14ac:dyDescent="0.2">
      <c r="A244" s="333"/>
      <c r="B244" s="582"/>
      <c r="C244" s="582"/>
    </row>
    <row r="245" spans="1:3" ht="15.75" customHeight="1" x14ac:dyDescent="0.2">
      <c r="A245" s="333"/>
      <c r="B245" s="582"/>
      <c r="C245" s="582"/>
    </row>
    <row r="246" spans="1:3" ht="15.75" customHeight="1" x14ac:dyDescent="0.2">
      <c r="A246" s="333"/>
      <c r="B246" s="582"/>
      <c r="C246" s="582"/>
    </row>
    <row r="247" spans="1:3" ht="15.75" customHeight="1" x14ac:dyDescent="0.2">
      <c r="A247" s="333"/>
      <c r="B247" s="582"/>
      <c r="C247" s="582"/>
    </row>
    <row r="248" spans="1:3" ht="15.75" customHeight="1" x14ac:dyDescent="0.2">
      <c r="A248" s="333"/>
      <c r="B248" s="582"/>
      <c r="C248" s="582"/>
    </row>
    <row r="249" spans="1:3" ht="15.75" customHeight="1" x14ac:dyDescent="0.2">
      <c r="A249" s="333"/>
      <c r="B249" s="582"/>
      <c r="C249" s="582"/>
    </row>
    <row r="250" spans="1:3" ht="15.75" customHeight="1" x14ac:dyDescent="0.2">
      <c r="A250" s="333"/>
      <c r="B250" s="582"/>
      <c r="C250" s="582"/>
    </row>
    <row r="251" spans="1:3" ht="15.75" customHeight="1" x14ac:dyDescent="0.2">
      <c r="A251" s="333"/>
      <c r="B251" s="582"/>
      <c r="C251" s="582"/>
    </row>
    <row r="252" spans="1:3" x14ac:dyDescent="0.2">
      <c r="A252" s="333"/>
      <c r="B252" s="582"/>
      <c r="C252" s="582"/>
    </row>
    <row r="253" spans="1:3" x14ac:dyDescent="0.2">
      <c r="A253" s="333"/>
      <c r="B253" s="582"/>
      <c r="C253" s="582"/>
    </row>
    <row r="254" spans="1:3" x14ac:dyDescent="0.2">
      <c r="A254" s="333"/>
      <c r="B254" s="582"/>
      <c r="C254" s="582"/>
    </row>
    <row r="255" spans="1:3" x14ac:dyDescent="0.2">
      <c r="A255" s="333"/>
      <c r="B255" s="582"/>
      <c r="C255" s="582"/>
    </row>
    <row r="256" spans="1:3" x14ac:dyDescent="0.2">
      <c r="A256" s="333"/>
      <c r="B256" s="582"/>
      <c r="C256" s="582"/>
    </row>
    <row r="257" spans="1:3" x14ac:dyDescent="0.2">
      <c r="A257" s="333"/>
      <c r="B257" s="582"/>
      <c r="C257" s="582"/>
    </row>
    <row r="258" spans="1:3" x14ac:dyDescent="0.2">
      <c r="A258" s="333"/>
      <c r="B258" s="582"/>
      <c r="C258" s="582"/>
    </row>
    <row r="259" spans="1:3" x14ac:dyDescent="0.2">
      <c r="A259" s="333"/>
      <c r="B259" s="582"/>
      <c r="C259" s="582"/>
    </row>
    <row r="260" spans="1:3" x14ac:dyDescent="0.2">
      <c r="A260" s="333"/>
      <c r="B260" s="582"/>
      <c r="C260" s="582"/>
    </row>
    <row r="261" spans="1:3" x14ac:dyDescent="0.2">
      <c r="A261" s="333"/>
      <c r="B261" s="582"/>
      <c r="C261" s="582"/>
    </row>
    <row r="262" spans="1:3" x14ac:dyDescent="0.2">
      <c r="A262" s="333"/>
      <c r="B262" s="582"/>
      <c r="C262" s="582"/>
    </row>
    <row r="263" spans="1:3" x14ac:dyDescent="0.2">
      <c r="A263" s="333"/>
      <c r="B263" s="582"/>
      <c r="C263" s="582"/>
    </row>
    <row r="264" spans="1:3" x14ac:dyDescent="0.2">
      <c r="A264" s="333"/>
      <c r="B264" s="582"/>
      <c r="C264" s="582"/>
    </row>
    <row r="265" spans="1:3" x14ac:dyDescent="0.2">
      <c r="A265" s="333"/>
      <c r="B265" s="582"/>
      <c r="C265" s="582"/>
    </row>
    <row r="266" spans="1:3" x14ac:dyDescent="0.2">
      <c r="A266" s="333"/>
      <c r="B266" s="582"/>
      <c r="C266" s="582"/>
    </row>
    <row r="267" spans="1:3" x14ac:dyDescent="0.2">
      <c r="A267" s="333"/>
      <c r="B267" s="582"/>
      <c r="C267" s="582"/>
    </row>
    <row r="268" spans="1:3" x14ac:dyDescent="0.2">
      <c r="A268" s="333"/>
      <c r="B268" s="582"/>
      <c r="C268" s="582"/>
    </row>
    <row r="269" spans="1:3" x14ac:dyDescent="0.2">
      <c r="A269" s="333"/>
      <c r="B269" s="582"/>
      <c r="C269" s="582"/>
    </row>
    <row r="270" spans="1:3" x14ac:dyDescent="0.2">
      <c r="A270" s="333"/>
      <c r="B270" s="582"/>
      <c r="C270" s="582"/>
    </row>
    <row r="271" spans="1:3" x14ac:dyDescent="0.2">
      <c r="A271" s="333"/>
      <c r="B271" s="582"/>
      <c r="C271" s="582"/>
    </row>
    <row r="272" spans="1:3" x14ac:dyDescent="0.2">
      <c r="A272" s="333"/>
      <c r="B272" s="582"/>
      <c r="C272" s="582"/>
    </row>
    <row r="273" spans="1:3" x14ac:dyDescent="0.2">
      <c r="A273" s="333"/>
      <c r="B273" s="582"/>
      <c r="C273" s="582"/>
    </row>
    <row r="274" spans="1:3" x14ac:dyDescent="0.2">
      <c r="A274" s="333"/>
      <c r="B274" s="582"/>
      <c r="C274" s="582"/>
    </row>
    <row r="275" spans="1:3" x14ac:dyDescent="0.2">
      <c r="A275" s="333"/>
      <c r="B275" s="582"/>
      <c r="C275" s="582"/>
    </row>
    <row r="276" spans="1:3" x14ac:dyDescent="0.2">
      <c r="A276" s="333"/>
      <c r="B276" s="582"/>
      <c r="C276" s="582"/>
    </row>
    <row r="277" spans="1:3" x14ac:dyDescent="0.2">
      <c r="A277" s="333"/>
      <c r="B277" s="582"/>
      <c r="C277" s="582"/>
    </row>
    <row r="278" spans="1:3" x14ac:dyDescent="0.2">
      <c r="A278" s="333"/>
      <c r="B278" s="582"/>
      <c r="C278" s="582"/>
    </row>
    <row r="279" spans="1:3" x14ac:dyDescent="0.2">
      <c r="A279" s="333"/>
      <c r="B279" s="582"/>
      <c r="C279" s="582"/>
    </row>
    <row r="280" spans="1:3" x14ac:dyDescent="0.2">
      <c r="A280" s="333"/>
      <c r="B280" s="582"/>
      <c r="C280" s="582"/>
    </row>
    <row r="281" spans="1:3" x14ac:dyDescent="0.2">
      <c r="A281" s="333"/>
      <c r="B281" s="582"/>
      <c r="C281" s="582"/>
    </row>
    <row r="282" spans="1:3" x14ac:dyDescent="0.2">
      <c r="A282" s="333"/>
      <c r="B282" s="582"/>
      <c r="C282" s="582"/>
    </row>
    <row r="283" spans="1:3" x14ac:dyDescent="0.2">
      <c r="A283" s="333"/>
      <c r="B283" s="582"/>
      <c r="C283" s="582"/>
    </row>
    <row r="284" spans="1:3" x14ac:dyDescent="0.2">
      <c r="A284" s="333"/>
      <c r="B284" s="582"/>
      <c r="C284" s="582"/>
    </row>
    <row r="285" spans="1:3" x14ac:dyDescent="0.2">
      <c r="A285" s="333"/>
      <c r="B285" s="582"/>
      <c r="C285" s="582"/>
    </row>
    <row r="286" spans="1:3" x14ac:dyDescent="0.2">
      <c r="A286" s="333"/>
      <c r="B286" s="582"/>
      <c r="C286" s="582"/>
    </row>
    <row r="287" spans="1:3" x14ac:dyDescent="0.2">
      <c r="A287" s="333"/>
      <c r="B287" s="582"/>
      <c r="C287" s="582"/>
    </row>
    <row r="288" spans="1:3" x14ac:dyDescent="0.2">
      <c r="A288" s="333"/>
      <c r="B288" s="582"/>
      <c r="C288" s="582"/>
    </row>
    <row r="289" spans="1:3" x14ac:dyDescent="0.2">
      <c r="A289" s="333"/>
      <c r="B289" s="582"/>
      <c r="C289" s="582"/>
    </row>
    <row r="290" spans="1:3" x14ac:dyDescent="0.2">
      <c r="A290" s="333"/>
      <c r="B290" s="582"/>
      <c r="C290" s="582"/>
    </row>
    <row r="291" spans="1:3" x14ac:dyDescent="0.2">
      <c r="A291" s="333"/>
      <c r="B291" s="582"/>
      <c r="C291" s="582"/>
    </row>
    <row r="292" spans="1:3" x14ac:dyDescent="0.2">
      <c r="A292" s="333"/>
      <c r="B292" s="582"/>
      <c r="C292" s="582"/>
    </row>
    <row r="293" spans="1:3" x14ac:dyDescent="0.2">
      <c r="A293" s="333"/>
      <c r="B293" s="582"/>
      <c r="C293" s="582"/>
    </row>
    <row r="294" spans="1:3" x14ac:dyDescent="0.2">
      <c r="A294" s="333"/>
      <c r="B294" s="582"/>
      <c r="C294" s="582"/>
    </row>
    <row r="295" spans="1:3" x14ac:dyDescent="0.2">
      <c r="A295" s="333"/>
      <c r="B295" s="582"/>
      <c r="C295" s="582"/>
    </row>
    <row r="296" spans="1:3" x14ac:dyDescent="0.2">
      <c r="A296" s="333"/>
      <c r="B296" s="582"/>
      <c r="C296" s="582"/>
    </row>
    <row r="297" spans="1:3" x14ac:dyDescent="0.2">
      <c r="A297" s="333"/>
      <c r="B297" s="582"/>
      <c r="C297" s="582"/>
    </row>
    <row r="298" spans="1:3" x14ac:dyDescent="0.2">
      <c r="A298" s="333"/>
      <c r="B298" s="582"/>
      <c r="C298" s="582"/>
    </row>
    <row r="299" spans="1:3" x14ac:dyDescent="0.2">
      <c r="A299" s="333"/>
      <c r="B299" s="582"/>
      <c r="C299" s="582"/>
    </row>
    <row r="300" spans="1:3" x14ac:dyDescent="0.2">
      <c r="A300" s="333"/>
      <c r="B300" s="582"/>
      <c r="C300" s="582"/>
    </row>
    <row r="301" spans="1:3" x14ac:dyDescent="0.2">
      <c r="A301" s="333"/>
      <c r="B301" s="582"/>
      <c r="C301" s="582"/>
    </row>
    <row r="302" spans="1:3" x14ac:dyDescent="0.2">
      <c r="A302" s="333"/>
      <c r="B302" s="582"/>
      <c r="C302" s="582"/>
    </row>
    <row r="303" spans="1:3" x14ac:dyDescent="0.2">
      <c r="A303" s="333"/>
      <c r="B303" s="582"/>
      <c r="C303" s="582"/>
    </row>
    <row r="304" spans="1:3" x14ac:dyDescent="0.2">
      <c r="A304" s="333"/>
      <c r="B304" s="582"/>
      <c r="C304" s="582"/>
    </row>
    <row r="305" spans="1:3" x14ac:dyDescent="0.2">
      <c r="A305" s="333"/>
      <c r="B305" s="582"/>
      <c r="C305" s="582"/>
    </row>
    <row r="306" spans="1:3" x14ac:dyDescent="0.2">
      <c r="A306" s="333"/>
      <c r="B306" s="582"/>
      <c r="C306" s="582"/>
    </row>
    <row r="307" spans="1:3" x14ac:dyDescent="0.2">
      <c r="A307" s="333"/>
      <c r="B307" s="582"/>
      <c r="C307" s="582"/>
    </row>
    <row r="308" spans="1:3" x14ac:dyDescent="0.2">
      <c r="A308" s="333"/>
      <c r="B308" s="582"/>
      <c r="C308" s="582"/>
    </row>
    <row r="309" spans="1:3" x14ac:dyDescent="0.2">
      <c r="A309" s="333"/>
      <c r="B309" s="582"/>
      <c r="C309" s="582"/>
    </row>
    <row r="310" spans="1:3" x14ac:dyDescent="0.2">
      <c r="A310" s="333"/>
      <c r="B310" s="582"/>
      <c r="C310" s="582"/>
    </row>
    <row r="311" spans="1:3" x14ac:dyDescent="0.2">
      <c r="A311" s="333"/>
      <c r="B311" s="582"/>
      <c r="C311" s="582"/>
    </row>
    <row r="312" spans="1:3" x14ac:dyDescent="0.2">
      <c r="A312" s="333"/>
      <c r="B312" s="582"/>
      <c r="C312" s="582"/>
    </row>
    <row r="313" spans="1:3" x14ac:dyDescent="0.2">
      <c r="A313" s="333"/>
      <c r="B313" s="582"/>
      <c r="C313" s="582"/>
    </row>
    <row r="314" spans="1:3" x14ac:dyDescent="0.2">
      <c r="A314" s="333"/>
      <c r="B314" s="582"/>
      <c r="C314" s="582"/>
    </row>
  </sheetData>
  <sheetProtection selectLockedCells="1"/>
  <mergeCells count="96">
    <mergeCell ref="A128:AG128"/>
    <mergeCell ref="AB105:AG105"/>
    <mergeCell ref="AH105:AM105"/>
    <mergeCell ref="AN105:AS105"/>
    <mergeCell ref="A125:C125"/>
    <mergeCell ref="A126:C126"/>
    <mergeCell ref="AN127:AS127"/>
    <mergeCell ref="A127:C127"/>
    <mergeCell ref="D127:I127"/>
    <mergeCell ref="J127:O127"/>
    <mergeCell ref="P127:U127"/>
    <mergeCell ref="V127:AA127"/>
    <mergeCell ref="AB127:AG127"/>
    <mergeCell ref="AH127:AM127"/>
    <mergeCell ref="A146:AG146"/>
    <mergeCell ref="A143:AG143"/>
    <mergeCell ref="AZ143:BE144"/>
    <mergeCell ref="A144:AG144"/>
    <mergeCell ref="A145:AG145"/>
    <mergeCell ref="A84:C84"/>
    <mergeCell ref="A101:C101"/>
    <mergeCell ref="A102:C102"/>
    <mergeCell ref="D10:AG10"/>
    <mergeCell ref="D11:AG11"/>
    <mergeCell ref="D22:AG22"/>
    <mergeCell ref="D39:AG39"/>
    <mergeCell ref="D48:AG48"/>
    <mergeCell ref="A57:C57"/>
    <mergeCell ref="A56:C56"/>
    <mergeCell ref="D59:AG59"/>
    <mergeCell ref="D75:AK75"/>
    <mergeCell ref="A103:C103"/>
    <mergeCell ref="A104:C104"/>
    <mergeCell ref="D105:I105"/>
    <mergeCell ref="J105:O105"/>
    <mergeCell ref="BE8:BE9"/>
    <mergeCell ref="AN8:AO8"/>
    <mergeCell ref="AP8:AQ8"/>
    <mergeCell ref="AR8:AR9"/>
    <mergeCell ref="AY8:AY9"/>
    <mergeCell ref="AS8:AS9"/>
    <mergeCell ref="AT8:AU8"/>
    <mergeCell ref="AV8:AW8"/>
    <mergeCell ref="AX8:AX9"/>
    <mergeCell ref="U8:U9"/>
    <mergeCell ref="D8:E8"/>
    <mergeCell ref="F8:G8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AT7:AY7"/>
    <mergeCell ref="N8:N9"/>
    <mergeCell ref="O8:O9"/>
    <mergeCell ref="P8:Q8"/>
    <mergeCell ref="R8:S8"/>
    <mergeCell ref="T8:T9"/>
    <mergeCell ref="BD8:BD9"/>
    <mergeCell ref="AZ6:BE7"/>
    <mergeCell ref="AH8:AI8"/>
    <mergeCell ref="A1:BE1"/>
    <mergeCell ref="A2:BE2"/>
    <mergeCell ref="A3:BE3"/>
    <mergeCell ref="A4:BE4"/>
    <mergeCell ref="A5:BE5"/>
    <mergeCell ref="H8:H9"/>
    <mergeCell ref="AJ8:AK8"/>
    <mergeCell ref="AL8:AL9"/>
    <mergeCell ref="AM8:AM9"/>
    <mergeCell ref="V8:W8"/>
    <mergeCell ref="X8:Y8"/>
    <mergeCell ref="Z8:Z9"/>
    <mergeCell ref="AA8:AA9"/>
    <mergeCell ref="AB8:AC8"/>
    <mergeCell ref="I8:I9"/>
    <mergeCell ref="J8:K8"/>
    <mergeCell ref="L8:M8"/>
    <mergeCell ref="A6:A9"/>
    <mergeCell ref="B6:B9"/>
    <mergeCell ref="C6:C9"/>
    <mergeCell ref="D6:AG6"/>
    <mergeCell ref="AZ8:BA8"/>
    <mergeCell ref="BB8:BC8"/>
    <mergeCell ref="AF8:AF9"/>
    <mergeCell ref="AG8:AG9"/>
    <mergeCell ref="AD8:AE8"/>
    <mergeCell ref="AT105:AY105"/>
    <mergeCell ref="D106:AG106"/>
    <mergeCell ref="V105:AA105"/>
    <mergeCell ref="P105:U105"/>
    <mergeCell ref="AT127:AY127"/>
  </mergeCells>
  <printOptions horizontalCentered="1"/>
  <pageMargins left="0.19685039370078741" right="0.19685039370078741" top="1.3385826771653544" bottom="0.19685039370078741" header="0.43307086614173229" footer="0.51181102362204722"/>
  <pageSetup paperSize="8" scale="54" orientation="portrait" r:id="rId1"/>
  <headerFooter alignWithMargins="0">
    <oddHeader>&amp;R 4. számú melléklet: Az állami légiközlekedési alapképzési szak katonai repülésirányító szakirány légiforgalmi irányító modul tantárgyai</oddHeader>
    <oddFooter>Készítette: Dr. Palik Mátyás &amp;D&amp;R&amp;P. oldal</oddFooter>
  </headerFooter>
  <rowBreaks count="1" manualBreakCount="1">
    <brk id="57" max="56" man="1"/>
  </rowBreaks>
  <colBreaks count="1" manualBreakCount="1">
    <brk id="27" max="1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L314"/>
  <sheetViews>
    <sheetView view="pageBreakPreview" zoomScale="90" zoomScaleNormal="85" zoomScaleSheetLayoutView="90" workbookViewId="0">
      <pane xSplit="3" ySplit="11" topLeftCell="D120" activePane="bottomRight" state="frozen"/>
      <selection activeCell="C70" sqref="C70"/>
      <selection pane="topRight" activeCell="C70" sqref="C70"/>
      <selection pane="bottomLeft" activeCell="C70" sqref="C70"/>
      <selection pane="bottomRight" activeCell="A60" sqref="A60:AY142"/>
    </sheetView>
  </sheetViews>
  <sheetFormatPr defaultColWidth="10.6640625" defaultRowHeight="15.75" x14ac:dyDescent="0.2"/>
  <cols>
    <col min="1" max="1" width="15.6640625" style="334" customWidth="1"/>
    <col min="2" max="2" width="7.83203125" style="294" customWidth="1"/>
    <col min="3" max="3" width="69.5" style="294" bestFit="1" customWidth="1"/>
    <col min="4" max="15" width="5.1640625" style="654" hidden="1" customWidth="1"/>
    <col min="16" max="22" width="5.1640625" style="294" customWidth="1"/>
    <col min="23" max="52" width="6" style="294" customWidth="1"/>
    <col min="53" max="53" width="7.33203125" style="294" customWidth="1"/>
    <col min="54" max="54" width="6" style="294" customWidth="1"/>
    <col min="55" max="55" width="7.5" style="294" bestFit="1" customWidth="1"/>
    <col min="56" max="56" width="6.83203125" style="294" bestFit="1" customWidth="1"/>
    <col min="57" max="57" width="6.83203125" style="294" customWidth="1"/>
    <col min="58" max="58" width="36.33203125" style="294" hidden="1" customWidth="1"/>
    <col min="59" max="59" width="56" style="294" hidden="1" customWidth="1"/>
    <col min="60" max="60" width="1.83203125" style="294" customWidth="1"/>
    <col min="61" max="61" width="4.1640625" style="294" bestFit="1" customWidth="1"/>
    <col min="62" max="62" width="3.6640625" style="294" bestFit="1" customWidth="1"/>
    <col min="63" max="16384" width="10.6640625" style="294"/>
  </cols>
  <sheetData>
    <row r="1" spans="1:64" ht="21.75" customHeight="1" x14ac:dyDescent="0.2">
      <c r="A1" s="770" t="s">
        <v>0</v>
      </c>
      <c r="B1" s="770"/>
      <c r="C1" s="770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84"/>
      <c r="BA1" s="784"/>
      <c r="BB1" s="784"/>
      <c r="BC1" s="784"/>
      <c r="BD1" s="784"/>
      <c r="BE1" s="784"/>
    </row>
    <row r="2" spans="1:64" ht="21.75" customHeight="1" x14ac:dyDescent="0.2">
      <c r="A2" s="773" t="s">
        <v>1</v>
      </c>
      <c r="B2" s="773"/>
      <c r="C2" s="773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85"/>
      <c r="BA2" s="785"/>
      <c r="BB2" s="785"/>
      <c r="BC2" s="785"/>
      <c r="BD2" s="785"/>
      <c r="BE2" s="785"/>
    </row>
    <row r="3" spans="1:64" ht="21.75" customHeight="1" x14ac:dyDescent="0.2">
      <c r="A3" s="770" t="s">
        <v>421</v>
      </c>
      <c r="B3" s="770"/>
      <c r="C3" s="770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771"/>
      <c r="AL3" s="771"/>
      <c r="AM3" s="771"/>
      <c r="AN3" s="771"/>
      <c r="AO3" s="771"/>
      <c r="AP3" s="771"/>
      <c r="AQ3" s="771"/>
      <c r="AR3" s="771"/>
      <c r="AS3" s="771"/>
      <c r="AT3" s="771"/>
      <c r="AU3" s="771"/>
      <c r="AV3" s="771"/>
      <c r="AW3" s="771"/>
      <c r="AX3" s="771"/>
      <c r="AY3" s="771"/>
      <c r="AZ3" s="784"/>
      <c r="BA3" s="784"/>
      <c r="BB3" s="784"/>
      <c r="BC3" s="784"/>
      <c r="BD3" s="784"/>
      <c r="BE3" s="784"/>
    </row>
    <row r="4" spans="1:64" ht="24" customHeight="1" x14ac:dyDescent="0.2">
      <c r="A4" s="776" t="s">
        <v>458</v>
      </c>
      <c r="B4" s="776"/>
      <c r="C4" s="776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777"/>
      <c r="AY4" s="777"/>
      <c r="AZ4" s="778"/>
      <c r="BA4" s="778"/>
      <c r="BB4" s="778"/>
      <c r="BC4" s="778"/>
      <c r="BD4" s="778"/>
      <c r="BE4" s="778"/>
    </row>
    <row r="5" spans="1:64" ht="63.75" customHeight="1" thickBot="1" x14ac:dyDescent="0.25">
      <c r="A5" s="779" t="s">
        <v>2</v>
      </c>
      <c r="B5" s="779"/>
      <c r="C5" s="779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1"/>
      <c r="BA5" s="781"/>
      <c r="BB5" s="781"/>
      <c r="BC5" s="781"/>
      <c r="BD5" s="781"/>
      <c r="BE5" s="781"/>
    </row>
    <row r="6" spans="1:64" ht="16.149999999999999" customHeight="1" thickTop="1" thickBot="1" x14ac:dyDescent="0.25">
      <c r="A6" s="753" t="s">
        <v>3</v>
      </c>
      <c r="B6" s="756" t="s">
        <v>4</v>
      </c>
      <c r="C6" s="759" t="s">
        <v>5</v>
      </c>
      <c r="D6" s="762" t="s">
        <v>6</v>
      </c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764" t="s">
        <v>7</v>
      </c>
      <c r="BA6" s="765"/>
      <c r="BB6" s="765"/>
      <c r="BC6" s="765"/>
      <c r="BD6" s="765"/>
      <c r="BE6" s="766"/>
      <c r="BF6" s="744" t="s">
        <v>8</v>
      </c>
      <c r="BG6" s="746" t="s">
        <v>9</v>
      </c>
    </row>
    <row r="7" spans="1:64" ht="16.149999999999999" customHeight="1" thickBot="1" x14ac:dyDescent="0.25">
      <c r="A7" s="754"/>
      <c r="B7" s="757"/>
      <c r="C7" s="760"/>
      <c r="D7" s="748" t="s">
        <v>10</v>
      </c>
      <c r="E7" s="749"/>
      <c r="F7" s="749"/>
      <c r="G7" s="749"/>
      <c r="H7" s="749"/>
      <c r="I7" s="750"/>
      <c r="J7" s="751" t="s">
        <v>11</v>
      </c>
      <c r="K7" s="749"/>
      <c r="L7" s="749"/>
      <c r="M7" s="749"/>
      <c r="N7" s="749"/>
      <c r="O7" s="752"/>
      <c r="P7" s="748" t="s">
        <v>12</v>
      </c>
      <c r="Q7" s="749"/>
      <c r="R7" s="749"/>
      <c r="S7" s="749"/>
      <c r="T7" s="749"/>
      <c r="U7" s="750"/>
      <c r="V7" s="751" t="s">
        <v>13</v>
      </c>
      <c r="W7" s="749"/>
      <c r="X7" s="749"/>
      <c r="Y7" s="749"/>
      <c r="Z7" s="749"/>
      <c r="AA7" s="750"/>
      <c r="AB7" s="751" t="s">
        <v>14</v>
      </c>
      <c r="AC7" s="749"/>
      <c r="AD7" s="749"/>
      <c r="AE7" s="749"/>
      <c r="AF7" s="749"/>
      <c r="AG7" s="752"/>
      <c r="AH7" s="751" t="s">
        <v>15</v>
      </c>
      <c r="AI7" s="749"/>
      <c r="AJ7" s="749"/>
      <c r="AK7" s="749"/>
      <c r="AL7" s="749"/>
      <c r="AM7" s="752"/>
      <c r="AN7" s="751" t="s">
        <v>16</v>
      </c>
      <c r="AO7" s="749"/>
      <c r="AP7" s="749"/>
      <c r="AQ7" s="749"/>
      <c r="AR7" s="749"/>
      <c r="AS7" s="752"/>
      <c r="AT7" s="751" t="s">
        <v>17</v>
      </c>
      <c r="AU7" s="749"/>
      <c r="AV7" s="749"/>
      <c r="AW7" s="749"/>
      <c r="AX7" s="749"/>
      <c r="AY7" s="752"/>
      <c r="AZ7" s="767"/>
      <c r="BA7" s="768"/>
      <c r="BB7" s="768"/>
      <c r="BC7" s="768"/>
      <c r="BD7" s="768"/>
      <c r="BE7" s="769"/>
      <c r="BF7" s="745"/>
      <c r="BG7" s="747"/>
    </row>
    <row r="8" spans="1:64" ht="16.149999999999999" customHeight="1" thickBot="1" x14ac:dyDescent="0.25">
      <c r="A8" s="754"/>
      <c r="B8" s="757"/>
      <c r="C8" s="760"/>
      <c r="D8" s="738" t="s">
        <v>18</v>
      </c>
      <c r="E8" s="738"/>
      <c r="F8" s="739" t="s">
        <v>19</v>
      </c>
      <c r="G8" s="739"/>
      <c r="H8" s="734" t="s">
        <v>20</v>
      </c>
      <c r="I8" s="740" t="s">
        <v>21</v>
      </c>
      <c r="J8" s="738" t="s">
        <v>18</v>
      </c>
      <c r="K8" s="738"/>
      <c r="L8" s="739" t="s">
        <v>19</v>
      </c>
      <c r="M8" s="739"/>
      <c r="N8" s="734" t="s">
        <v>20</v>
      </c>
      <c r="O8" s="740" t="s">
        <v>21</v>
      </c>
      <c r="P8" s="738" t="s">
        <v>18</v>
      </c>
      <c r="Q8" s="738"/>
      <c r="R8" s="739" t="s">
        <v>19</v>
      </c>
      <c r="S8" s="739"/>
      <c r="T8" s="734" t="s">
        <v>20</v>
      </c>
      <c r="U8" s="740" t="s">
        <v>21</v>
      </c>
      <c r="V8" s="738" t="s">
        <v>18</v>
      </c>
      <c r="W8" s="738"/>
      <c r="X8" s="739" t="s">
        <v>19</v>
      </c>
      <c r="Y8" s="739"/>
      <c r="Z8" s="734" t="s">
        <v>20</v>
      </c>
      <c r="AA8" s="740" t="s">
        <v>21</v>
      </c>
      <c r="AB8" s="738" t="s">
        <v>18</v>
      </c>
      <c r="AC8" s="738"/>
      <c r="AD8" s="739" t="s">
        <v>19</v>
      </c>
      <c r="AE8" s="739"/>
      <c r="AF8" s="734" t="s">
        <v>20</v>
      </c>
      <c r="AG8" s="740" t="s">
        <v>21</v>
      </c>
      <c r="AH8" s="738" t="s">
        <v>18</v>
      </c>
      <c r="AI8" s="738"/>
      <c r="AJ8" s="739" t="s">
        <v>19</v>
      </c>
      <c r="AK8" s="739"/>
      <c r="AL8" s="734" t="s">
        <v>20</v>
      </c>
      <c r="AM8" s="740" t="s">
        <v>21</v>
      </c>
      <c r="AN8" s="738" t="s">
        <v>18</v>
      </c>
      <c r="AO8" s="738"/>
      <c r="AP8" s="739" t="s">
        <v>19</v>
      </c>
      <c r="AQ8" s="739"/>
      <c r="AR8" s="734" t="s">
        <v>20</v>
      </c>
      <c r="AS8" s="740" t="s">
        <v>21</v>
      </c>
      <c r="AT8" s="738" t="s">
        <v>18</v>
      </c>
      <c r="AU8" s="738"/>
      <c r="AV8" s="739" t="s">
        <v>19</v>
      </c>
      <c r="AW8" s="739"/>
      <c r="AX8" s="734" t="s">
        <v>20</v>
      </c>
      <c r="AY8" s="782" t="s">
        <v>21</v>
      </c>
      <c r="AZ8" s="783" t="s">
        <v>18</v>
      </c>
      <c r="BA8" s="738"/>
      <c r="BB8" s="739" t="s">
        <v>19</v>
      </c>
      <c r="BC8" s="739"/>
      <c r="BD8" s="734" t="s">
        <v>20</v>
      </c>
      <c r="BE8" s="736" t="s">
        <v>22</v>
      </c>
      <c r="BF8" s="745"/>
      <c r="BG8" s="747"/>
    </row>
    <row r="9" spans="1:64" ht="80.099999999999994" customHeight="1" thickBot="1" x14ac:dyDescent="0.25">
      <c r="A9" s="755"/>
      <c r="B9" s="758"/>
      <c r="C9" s="786"/>
      <c r="D9" s="254" t="s">
        <v>23</v>
      </c>
      <c r="E9" s="255" t="s">
        <v>24</v>
      </c>
      <c r="F9" s="255" t="s">
        <v>23</v>
      </c>
      <c r="G9" s="255" t="s">
        <v>24</v>
      </c>
      <c r="H9" s="734"/>
      <c r="I9" s="740"/>
      <c r="J9" s="254" t="s">
        <v>23</v>
      </c>
      <c r="K9" s="255" t="s">
        <v>24</v>
      </c>
      <c r="L9" s="255" t="s">
        <v>23</v>
      </c>
      <c r="M9" s="255" t="s">
        <v>24</v>
      </c>
      <c r="N9" s="734"/>
      <c r="O9" s="740"/>
      <c r="P9" s="254" t="s">
        <v>23</v>
      </c>
      <c r="Q9" s="255" t="s">
        <v>24</v>
      </c>
      <c r="R9" s="255" t="s">
        <v>23</v>
      </c>
      <c r="S9" s="255" t="s">
        <v>24</v>
      </c>
      <c r="T9" s="734"/>
      <c r="U9" s="740"/>
      <c r="V9" s="254" t="s">
        <v>23</v>
      </c>
      <c r="W9" s="255" t="s">
        <v>24</v>
      </c>
      <c r="X9" s="255" t="s">
        <v>23</v>
      </c>
      <c r="Y9" s="255" t="s">
        <v>24</v>
      </c>
      <c r="Z9" s="734"/>
      <c r="AA9" s="740"/>
      <c r="AB9" s="254" t="s">
        <v>23</v>
      </c>
      <c r="AC9" s="255" t="s">
        <v>24</v>
      </c>
      <c r="AD9" s="255" t="s">
        <v>23</v>
      </c>
      <c r="AE9" s="255" t="s">
        <v>24</v>
      </c>
      <c r="AF9" s="734"/>
      <c r="AG9" s="740"/>
      <c r="AH9" s="254" t="s">
        <v>23</v>
      </c>
      <c r="AI9" s="255" t="s">
        <v>24</v>
      </c>
      <c r="AJ9" s="255" t="s">
        <v>23</v>
      </c>
      <c r="AK9" s="255" t="s">
        <v>24</v>
      </c>
      <c r="AL9" s="734"/>
      <c r="AM9" s="740"/>
      <c r="AN9" s="254" t="s">
        <v>23</v>
      </c>
      <c r="AO9" s="255" t="s">
        <v>24</v>
      </c>
      <c r="AP9" s="255" t="s">
        <v>23</v>
      </c>
      <c r="AQ9" s="255" t="s">
        <v>24</v>
      </c>
      <c r="AR9" s="734"/>
      <c r="AS9" s="740"/>
      <c r="AT9" s="254" t="s">
        <v>23</v>
      </c>
      <c r="AU9" s="255" t="s">
        <v>24</v>
      </c>
      <c r="AV9" s="255" t="s">
        <v>23</v>
      </c>
      <c r="AW9" s="255" t="s">
        <v>24</v>
      </c>
      <c r="AX9" s="734"/>
      <c r="AY9" s="782"/>
      <c r="AZ9" s="254" t="s">
        <v>23</v>
      </c>
      <c r="BA9" s="255" t="s">
        <v>24</v>
      </c>
      <c r="BB9" s="255" t="s">
        <v>23</v>
      </c>
      <c r="BC9" s="255" t="s">
        <v>24</v>
      </c>
      <c r="BD9" s="735"/>
      <c r="BE9" s="737"/>
      <c r="BF9" s="745"/>
      <c r="BG9" s="747"/>
    </row>
    <row r="10" spans="1:64" s="262" customFormat="1" ht="16.149999999999999" hidden="1" customHeight="1" x14ac:dyDescent="0.2">
      <c r="A10" s="256">
        <v>1</v>
      </c>
      <c r="B10" s="257"/>
      <c r="C10" s="258" t="s">
        <v>25</v>
      </c>
      <c r="D10" s="726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259"/>
      <c r="BA10" s="260"/>
      <c r="BB10" s="260"/>
      <c r="BC10" s="260"/>
      <c r="BD10" s="260"/>
      <c r="BE10" s="261"/>
      <c r="BF10" s="425"/>
      <c r="BG10" s="3"/>
    </row>
    <row r="11" spans="1:64" s="264" customFormat="1" ht="16.149999999999999" hidden="1" customHeight="1" x14ac:dyDescent="0.2">
      <c r="A11" s="380" t="s">
        <v>26</v>
      </c>
      <c r="B11" s="288"/>
      <c r="C11" s="368" t="s">
        <v>27</v>
      </c>
      <c r="D11" s="713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657"/>
      <c r="AI11" s="657"/>
      <c r="AJ11" s="657"/>
      <c r="AK11" s="657"/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579"/>
      <c r="BA11" s="580"/>
      <c r="BB11" s="580"/>
      <c r="BC11" s="580"/>
      <c r="BD11" s="580"/>
      <c r="BE11" s="581"/>
      <c r="BF11" s="426"/>
      <c r="BG11" s="4"/>
      <c r="BH11" s="263"/>
    </row>
    <row r="12" spans="1:64" s="582" customFormat="1" ht="16.149999999999999" hidden="1" customHeight="1" x14ac:dyDescent="0.2">
      <c r="A12" s="369" t="s">
        <v>28</v>
      </c>
      <c r="B12" s="370" t="s">
        <v>29</v>
      </c>
      <c r="C12" s="267" t="s">
        <v>30</v>
      </c>
      <c r="D12" s="371"/>
      <c r="E12" s="372" t="str">
        <f>IF(D12*15=0,"",D12*15)</f>
        <v/>
      </c>
      <c r="F12" s="373">
        <v>4</v>
      </c>
      <c r="G12" s="374">
        <v>60</v>
      </c>
      <c r="H12" s="373">
        <v>2</v>
      </c>
      <c r="I12" s="375" t="s">
        <v>31</v>
      </c>
      <c r="J12" s="371"/>
      <c r="K12" s="374" t="str">
        <f t="shared" ref="K12:K17" si="0">IF(J12*15=0,"",J12*15)</f>
        <v/>
      </c>
      <c r="L12" s="373"/>
      <c r="M12" s="374" t="str">
        <f t="shared" ref="M12:M17" si="1">IF(L12*15=0,"",L12*15)</f>
        <v/>
      </c>
      <c r="N12" s="373"/>
      <c r="O12" s="375"/>
      <c r="P12" s="371"/>
      <c r="Q12" s="374" t="str">
        <f t="shared" ref="Q12:Q18" si="2">IF(P12*15=0,"",P12*15)</f>
        <v/>
      </c>
      <c r="R12" s="373"/>
      <c r="S12" s="374" t="str">
        <f t="shared" ref="S12:S18" si="3">IF(R12*15=0,"",R12*15)</f>
        <v/>
      </c>
      <c r="T12" s="373"/>
      <c r="U12" s="375"/>
      <c r="V12" s="371"/>
      <c r="W12" s="374" t="str">
        <f t="shared" ref="W12:W18" si="4">IF(V12*15=0,"",V12*15)</f>
        <v/>
      </c>
      <c r="X12" s="373"/>
      <c r="Y12" s="374" t="str">
        <f t="shared" ref="Y12:Y18" si="5">IF(X12*15=0,"",X12*15)</f>
        <v/>
      </c>
      <c r="Z12" s="373"/>
      <c r="AA12" s="375"/>
      <c r="AB12" s="371"/>
      <c r="AC12" s="376" t="str">
        <f t="shared" ref="AC12:AC20" si="6">IF(AB12*15=0,"",AB12*15)</f>
        <v/>
      </c>
      <c r="AD12" s="373"/>
      <c r="AE12" s="376" t="str">
        <f t="shared" ref="AE12:AE20" si="7">IF(AD12*15=0,"",AD12*15)</f>
        <v/>
      </c>
      <c r="AF12" s="373"/>
      <c r="AG12" s="377"/>
      <c r="AH12" s="371"/>
      <c r="AI12" s="376" t="str">
        <f t="shared" ref="AI12:AI20" si="8">IF(AH12*15=0,"",AH12*15)</f>
        <v/>
      </c>
      <c r="AJ12" s="373"/>
      <c r="AK12" s="376" t="str">
        <f t="shared" ref="AK12:AK20" si="9">IF(AJ12*15=0,"",AJ12*15)</f>
        <v/>
      </c>
      <c r="AL12" s="373"/>
      <c r="AM12" s="377"/>
      <c r="AN12" s="371"/>
      <c r="AO12" s="376" t="str">
        <f t="shared" ref="AO12:AO19" si="10">IF(AN12*15=0,"",AN12*15)</f>
        <v/>
      </c>
      <c r="AP12" s="373"/>
      <c r="AQ12" s="376" t="str">
        <f t="shared" ref="AQ12:AQ19" si="11">IF(AP12*15=0,"",AP12*15)</f>
        <v/>
      </c>
      <c r="AR12" s="373"/>
      <c r="AS12" s="377"/>
      <c r="AT12" s="371"/>
      <c r="AU12" s="376" t="str">
        <f t="shared" ref="AU12:AU19" si="12">IF(AT12*15=0,"",AT12*15)</f>
        <v/>
      </c>
      <c r="AV12" s="373"/>
      <c r="AW12" s="376" t="str">
        <f t="shared" ref="AW12:AW19" si="13">IF(AV12*15=0,"",AV12*15)</f>
        <v/>
      </c>
      <c r="AX12" s="373"/>
      <c r="AY12" s="377"/>
      <c r="AZ12" s="378" t="str">
        <f>IF(D12+J12+P12+V12+AB12+AH12+AN12+AT12=0,"",D12+J12+P12+V12+AB12+AH12+AN12+AT12)</f>
        <v/>
      </c>
      <c r="BA12" s="374" t="str">
        <f>IF((D12+J12+P12+V12+AB12+AH12+AN12+AT12)*15=0,"",(D12+J12+P12+V12+AB12+AH12+AN12+AT12)*15)</f>
        <v/>
      </c>
      <c r="BB12" s="379">
        <f>IF(F12+L12+R12+X12+AD12+AJ12+AP12+AV12=0,"",F12+L12+R12+X12+AD12+AJ12+AP12+AV12)</f>
        <v>4</v>
      </c>
      <c r="BC12" s="374">
        <f>IF((F12+L12+R12+X12+AD12+AJ12+AP12+AV12)*15=0,"",(F12+L12+R12+X12+AD12+AJ12+AP12+AV12)*15)</f>
        <v>60</v>
      </c>
      <c r="BD12" s="379">
        <f>IF(H12+N12+T12+Z12+AF12+AL12+AR12+AX12=0,"",H12+N12+T12+Z12+AF12+AL12+AR12+AX12)</f>
        <v>2</v>
      </c>
      <c r="BE12" s="448">
        <f>IF((D12+J12+P12+V12+AB12+F12+L12+R12+X12+AD12+AH12+AN12+AT12+AF12+AP12+AV12)=0,"",(D12+J12+P12+V12+AB12+F12+L12+R12+X12+AD12+AH12+AN12+AT12+AJ12+AP12+AV12))</f>
        <v>4</v>
      </c>
      <c r="BF12" s="426" t="s">
        <v>32</v>
      </c>
      <c r="BG12" s="274" t="s">
        <v>33</v>
      </c>
      <c r="BH12" s="275"/>
      <c r="BI12" s="275"/>
      <c r="BJ12" s="275"/>
      <c r="BK12" s="275"/>
      <c r="BL12" s="275"/>
    </row>
    <row r="13" spans="1:64" s="582" customFormat="1" ht="16.149999999999999" hidden="1" customHeight="1" x14ac:dyDescent="0.2">
      <c r="A13" s="265" t="s">
        <v>34</v>
      </c>
      <c r="B13" s="266" t="s">
        <v>29</v>
      </c>
      <c r="C13" s="267" t="s">
        <v>35</v>
      </c>
      <c r="D13" s="201">
        <v>1</v>
      </c>
      <c r="E13" s="268">
        <v>13</v>
      </c>
      <c r="F13" s="198">
        <v>3</v>
      </c>
      <c r="G13" s="269">
        <v>36</v>
      </c>
      <c r="H13" s="198">
        <v>5</v>
      </c>
      <c r="I13" s="270" t="s">
        <v>36</v>
      </c>
      <c r="J13" s="201"/>
      <c r="K13" s="269" t="str">
        <f t="shared" si="0"/>
        <v/>
      </c>
      <c r="L13" s="198"/>
      <c r="M13" s="269" t="str">
        <f t="shared" si="1"/>
        <v/>
      </c>
      <c r="N13" s="198"/>
      <c r="O13" s="270"/>
      <c r="P13" s="201"/>
      <c r="Q13" s="269" t="str">
        <f t="shared" si="2"/>
        <v/>
      </c>
      <c r="R13" s="198"/>
      <c r="S13" s="269" t="str">
        <f t="shared" si="3"/>
        <v/>
      </c>
      <c r="T13" s="198"/>
      <c r="U13" s="270"/>
      <c r="V13" s="201"/>
      <c r="W13" s="269" t="str">
        <f t="shared" si="4"/>
        <v/>
      </c>
      <c r="X13" s="198"/>
      <c r="Y13" s="269" t="str">
        <f t="shared" si="5"/>
        <v/>
      </c>
      <c r="Z13" s="198"/>
      <c r="AA13" s="270"/>
      <c r="AB13" s="201"/>
      <c r="AC13" s="197" t="str">
        <f t="shared" si="6"/>
        <v/>
      </c>
      <c r="AD13" s="198"/>
      <c r="AE13" s="197" t="str">
        <f t="shared" si="7"/>
        <v/>
      </c>
      <c r="AF13" s="198"/>
      <c r="AG13" s="271"/>
      <c r="AH13" s="201"/>
      <c r="AI13" s="197" t="str">
        <f t="shared" si="8"/>
        <v/>
      </c>
      <c r="AJ13" s="198"/>
      <c r="AK13" s="197" t="str">
        <f t="shared" si="9"/>
        <v/>
      </c>
      <c r="AL13" s="198"/>
      <c r="AM13" s="271"/>
      <c r="AN13" s="201"/>
      <c r="AO13" s="197" t="str">
        <f t="shared" si="10"/>
        <v/>
      </c>
      <c r="AP13" s="198"/>
      <c r="AQ13" s="197" t="str">
        <f t="shared" si="11"/>
        <v/>
      </c>
      <c r="AR13" s="198"/>
      <c r="AS13" s="271"/>
      <c r="AT13" s="201"/>
      <c r="AU13" s="197" t="str">
        <f t="shared" si="12"/>
        <v/>
      </c>
      <c r="AV13" s="198"/>
      <c r="AW13" s="197" t="str">
        <f t="shared" si="13"/>
        <v/>
      </c>
      <c r="AX13" s="198"/>
      <c r="AY13" s="271"/>
      <c r="AZ13" s="272">
        <f t="shared" ref="AZ13:AZ20" si="14">IF(D13+J13+P13+V13+AB13+AH13+AN13+AT13=0,"",D13+J13+P13+V13+AB13+AH13+AN13+AT13)</f>
        <v>1</v>
      </c>
      <c r="BA13" s="269">
        <f t="shared" ref="BA13:BA20" si="15">IF((D13+J13+P13+V13+AB13+AH13+AN13+AT13)*15=0,"",(D13+J13+P13+V13+AB13+AH13+AN13+AT13)*15)</f>
        <v>15</v>
      </c>
      <c r="BB13" s="273">
        <f t="shared" ref="BB13:BB20" si="16">IF(F13+L13+R13+X13+AD13+AJ13+AP13+AV13=0,"",F13+L13+R13+X13+AD13+AJ13+AP13+AV13)</f>
        <v>3</v>
      </c>
      <c r="BC13" s="269">
        <f t="shared" ref="BC13:BC20" si="17">IF((F13+L13+R13+X13+AD13+AJ13+AP13+AV13)*15=0,"",(F13+L13+R13+X13+AD13+AJ13+AP13+AV13)*15)</f>
        <v>45</v>
      </c>
      <c r="BD13" s="273">
        <f t="shared" ref="BD13:BD20" si="18">IF(H13+N13+T13+Z13+AF13+AL13+AR13+AX13=0,"",H13+N13+T13+Z13+AF13+AL13+AR13+AX13)</f>
        <v>5</v>
      </c>
      <c r="BE13" s="449">
        <f t="shared" ref="BE13:BE20" si="19">IF((D13+J13+P13+V13+AB13+F13+L13+R13+X13+AD13+AH13+AN13+AT13+AF13+AP13+AV13)=0,"",(D13+J13+P13+V13+AB13+F13+L13+R13+X13+AD13+AH13+AN13+AT13+AJ13+AP13+AV13))</f>
        <v>4</v>
      </c>
      <c r="BF13" s="426" t="s">
        <v>271</v>
      </c>
      <c r="BG13" s="274"/>
    </row>
    <row r="14" spans="1:64" s="582" customFormat="1" ht="16.149999999999999" hidden="1" customHeight="1" x14ac:dyDescent="0.2">
      <c r="A14" s="265" t="s">
        <v>37</v>
      </c>
      <c r="B14" s="266" t="s">
        <v>29</v>
      </c>
      <c r="C14" s="267" t="s">
        <v>38</v>
      </c>
      <c r="D14" s="201">
        <v>2</v>
      </c>
      <c r="E14" s="268">
        <v>20</v>
      </c>
      <c r="F14" s="198">
        <v>3</v>
      </c>
      <c r="G14" s="269">
        <v>37</v>
      </c>
      <c r="H14" s="198">
        <v>4</v>
      </c>
      <c r="I14" s="270" t="s">
        <v>36</v>
      </c>
      <c r="J14" s="201"/>
      <c r="K14" s="269" t="str">
        <f t="shared" si="0"/>
        <v/>
      </c>
      <c r="L14" s="198"/>
      <c r="M14" s="269" t="str">
        <f t="shared" si="1"/>
        <v/>
      </c>
      <c r="N14" s="198"/>
      <c r="O14" s="270"/>
      <c r="P14" s="201"/>
      <c r="Q14" s="269" t="str">
        <f t="shared" si="2"/>
        <v/>
      </c>
      <c r="R14" s="198"/>
      <c r="S14" s="269" t="str">
        <f t="shared" si="3"/>
        <v/>
      </c>
      <c r="T14" s="198"/>
      <c r="U14" s="270"/>
      <c r="V14" s="201"/>
      <c r="W14" s="269" t="str">
        <f t="shared" si="4"/>
        <v/>
      </c>
      <c r="X14" s="198"/>
      <c r="Y14" s="269" t="str">
        <f t="shared" si="5"/>
        <v/>
      </c>
      <c r="Z14" s="198"/>
      <c r="AA14" s="270"/>
      <c r="AB14" s="201"/>
      <c r="AC14" s="197" t="str">
        <f t="shared" si="6"/>
        <v/>
      </c>
      <c r="AD14" s="198"/>
      <c r="AE14" s="197" t="str">
        <f t="shared" si="7"/>
        <v/>
      </c>
      <c r="AF14" s="198"/>
      <c r="AG14" s="271"/>
      <c r="AH14" s="201"/>
      <c r="AI14" s="197" t="str">
        <f t="shared" si="8"/>
        <v/>
      </c>
      <c r="AJ14" s="198"/>
      <c r="AK14" s="197" t="str">
        <f t="shared" si="9"/>
        <v/>
      </c>
      <c r="AL14" s="198"/>
      <c r="AM14" s="271"/>
      <c r="AN14" s="201"/>
      <c r="AO14" s="197" t="str">
        <f t="shared" si="10"/>
        <v/>
      </c>
      <c r="AP14" s="198"/>
      <c r="AQ14" s="197" t="str">
        <f t="shared" si="11"/>
        <v/>
      </c>
      <c r="AR14" s="198"/>
      <c r="AS14" s="271"/>
      <c r="AT14" s="201"/>
      <c r="AU14" s="197" t="str">
        <f t="shared" si="12"/>
        <v/>
      </c>
      <c r="AV14" s="198"/>
      <c r="AW14" s="197" t="str">
        <f t="shared" si="13"/>
        <v/>
      </c>
      <c r="AX14" s="198"/>
      <c r="AY14" s="271"/>
      <c r="AZ14" s="272">
        <f t="shared" si="14"/>
        <v>2</v>
      </c>
      <c r="BA14" s="269">
        <f t="shared" si="15"/>
        <v>30</v>
      </c>
      <c r="BB14" s="273">
        <f t="shared" si="16"/>
        <v>3</v>
      </c>
      <c r="BC14" s="269">
        <f t="shared" si="17"/>
        <v>45</v>
      </c>
      <c r="BD14" s="273">
        <f t="shared" si="18"/>
        <v>4</v>
      </c>
      <c r="BE14" s="449">
        <f t="shared" si="19"/>
        <v>5</v>
      </c>
      <c r="BF14" s="426" t="s">
        <v>271</v>
      </c>
      <c r="BG14" s="274"/>
    </row>
    <row r="15" spans="1:64" s="582" customFormat="1" ht="16.149999999999999" hidden="1" customHeight="1" x14ac:dyDescent="0.2">
      <c r="A15" s="265" t="s">
        <v>39</v>
      </c>
      <c r="B15" s="266" t="s">
        <v>29</v>
      </c>
      <c r="C15" s="267" t="s">
        <v>40</v>
      </c>
      <c r="D15" s="201">
        <v>2</v>
      </c>
      <c r="E15" s="268">
        <v>22</v>
      </c>
      <c r="F15" s="198">
        <v>5</v>
      </c>
      <c r="G15" s="269">
        <v>57</v>
      </c>
      <c r="H15" s="198">
        <v>5</v>
      </c>
      <c r="I15" s="270" t="s">
        <v>36</v>
      </c>
      <c r="J15" s="201"/>
      <c r="K15" s="269" t="str">
        <f t="shared" si="0"/>
        <v/>
      </c>
      <c r="L15" s="198"/>
      <c r="M15" s="269" t="str">
        <f t="shared" si="1"/>
        <v/>
      </c>
      <c r="N15" s="198"/>
      <c r="O15" s="270"/>
      <c r="P15" s="201"/>
      <c r="Q15" s="269" t="str">
        <f t="shared" si="2"/>
        <v/>
      </c>
      <c r="R15" s="198"/>
      <c r="S15" s="269" t="str">
        <f t="shared" si="3"/>
        <v/>
      </c>
      <c r="T15" s="198"/>
      <c r="U15" s="270"/>
      <c r="V15" s="201"/>
      <c r="W15" s="269" t="str">
        <f t="shared" si="4"/>
        <v/>
      </c>
      <c r="X15" s="198"/>
      <c r="Y15" s="269" t="str">
        <f t="shared" si="5"/>
        <v/>
      </c>
      <c r="Z15" s="198"/>
      <c r="AA15" s="270"/>
      <c r="AB15" s="201"/>
      <c r="AC15" s="197" t="str">
        <f t="shared" si="6"/>
        <v/>
      </c>
      <c r="AD15" s="198"/>
      <c r="AE15" s="197" t="str">
        <f t="shared" si="7"/>
        <v/>
      </c>
      <c r="AF15" s="198"/>
      <c r="AG15" s="271"/>
      <c r="AH15" s="201"/>
      <c r="AI15" s="197" t="str">
        <f t="shared" si="8"/>
        <v/>
      </c>
      <c r="AJ15" s="198"/>
      <c r="AK15" s="197" t="str">
        <f t="shared" si="9"/>
        <v/>
      </c>
      <c r="AL15" s="198"/>
      <c r="AM15" s="271"/>
      <c r="AN15" s="201"/>
      <c r="AO15" s="197" t="str">
        <f t="shared" si="10"/>
        <v/>
      </c>
      <c r="AP15" s="198"/>
      <c r="AQ15" s="197" t="str">
        <f t="shared" si="11"/>
        <v/>
      </c>
      <c r="AR15" s="198"/>
      <c r="AS15" s="271"/>
      <c r="AT15" s="201"/>
      <c r="AU15" s="197" t="str">
        <f t="shared" si="12"/>
        <v/>
      </c>
      <c r="AV15" s="198"/>
      <c r="AW15" s="197" t="str">
        <f t="shared" si="13"/>
        <v/>
      </c>
      <c r="AX15" s="198"/>
      <c r="AY15" s="271"/>
      <c r="AZ15" s="272">
        <f t="shared" si="14"/>
        <v>2</v>
      </c>
      <c r="BA15" s="269">
        <f t="shared" si="15"/>
        <v>30</v>
      </c>
      <c r="BB15" s="273">
        <f t="shared" si="16"/>
        <v>5</v>
      </c>
      <c r="BC15" s="269">
        <f t="shared" si="17"/>
        <v>75</v>
      </c>
      <c r="BD15" s="273">
        <f t="shared" si="18"/>
        <v>5</v>
      </c>
      <c r="BE15" s="449">
        <f t="shared" si="19"/>
        <v>7</v>
      </c>
      <c r="BF15" s="426" t="s">
        <v>271</v>
      </c>
      <c r="BG15" s="274"/>
    </row>
    <row r="16" spans="1:64" s="582" customFormat="1" ht="16.149999999999999" hidden="1" customHeight="1" x14ac:dyDescent="0.2">
      <c r="A16" s="265" t="s">
        <v>41</v>
      </c>
      <c r="B16" s="266" t="s">
        <v>29</v>
      </c>
      <c r="C16" s="242" t="s">
        <v>42</v>
      </c>
      <c r="D16" s="201">
        <v>2</v>
      </c>
      <c r="E16" s="268">
        <v>22</v>
      </c>
      <c r="F16" s="198">
        <v>5</v>
      </c>
      <c r="G16" s="269">
        <v>57</v>
      </c>
      <c r="H16" s="198">
        <v>4</v>
      </c>
      <c r="I16" s="270" t="s">
        <v>36</v>
      </c>
      <c r="J16" s="201"/>
      <c r="K16" s="269" t="str">
        <f t="shared" si="0"/>
        <v/>
      </c>
      <c r="L16" s="198"/>
      <c r="M16" s="269" t="str">
        <f t="shared" si="1"/>
        <v/>
      </c>
      <c r="N16" s="198"/>
      <c r="O16" s="270"/>
      <c r="P16" s="201"/>
      <c r="Q16" s="269" t="str">
        <f t="shared" si="2"/>
        <v/>
      </c>
      <c r="R16" s="198"/>
      <c r="S16" s="269" t="str">
        <f t="shared" si="3"/>
        <v/>
      </c>
      <c r="T16" s="198"/>
      <c r="U16" s="270"/>
      <c r="V16" s="201"/>
      <c r="W16" s="269" t="str">
        <f t="shared" si="4"/>
        <v/>
      </c>
      <c r="X16" s="198"/>
      <c r="Y16" s="269" t="str">
        <f t="shared" si="5"/>
        <v/>
      </c>
      <c r="Z16" s="198"/>
      <c r="AA16" s="270"/>
      <c r="AB16" s="201"/>
      <c r="AC16" s="197" t="str">
        <f t="shared" si="6"/>
        <v/>
      </c>
      <c r="AD16" s="198"/>
      <c r="AE16" s="197" t="str">
        <f t="shared" si="7"/>
        <v/>
      </c>
      <c r="AF16" s="198"/>
      <c r="AG16" s="271"/>
      <c r="AH16" s="201"/>
      <c r="AI16" s="197" t="str">
        <f t="shared" si="8"/>
        <v/>
      </c>
      <c r="AJ16" s="198"/>
      <c r="AK16" s="197" t="str">
        <f t="shared" si="9"/>
        <v/>
      </c>
      <c r="AL16" s="198"/>
      <c r="AM16" s="271"/>
      <c r="AN16" s="201"/>
      <c r="AO16" s="197" t="str">
        <f t="shared" si="10"/>
        <v/>
      </c>
      <c r="AP16" s="198"/>
      <c r="AQ16" s="197" t="str">
        <f t="shared" si="11"/>
        <v/>
      </c>
      <c r="AR16" s="198"/>
      <c r="AS16" s="271"/>
      <c r="AT16" s="201"/>
      <c r="AU16" s="197" t="str">
        <f t="shared" si="12"/>
        <v/>
      </c>
      <c r="AV16" s="198"/>
      <c r="AW16" s="197" t="str">
        <f t="shared" si="13"/>
        <v/>
      </c>
      <c r="AX16" s="198"/>
      <c r="AY16" s="271"/>
      <c r="AZ16" s="272">
        <f t="shared" si="14"/>
        <v>2</v>
      </c>
      <c r="BA16" s="269">
        <f t="shared" si="15"/>
        <v>30</v>
      </c>
      <c r="BB16" s="273">
        <f t="shared" si="16"/>
        <v>5</v>
      </c>
      <c r="BC16" s="269">
        <f t="shared" si="17"/>
        <v>75</v>
      </c>
      <c r="BD16" s="273">
        <f t="shared" si="18"/>
        <v>4</v>
      </c>
      <c r="BE16" s="449">
        <f t="shared" si="19"/>
        <v>7</v>
      </c>
      <c r="BF16" s="426" t="s">
        <v>271</v>
      </c>
      <c r="BG16" s="274"/>
    </row>
    <row r="17" spans="1:59" ht="16.149999999999999" hidden="1" customHeight="1" x14ac:dyDescent="0.2">
      <c r="A17" s="265" t="s">
        <v>267</v>
      </c>
      <c r="B17" s="277" t="s">
        <v>29</v>
      </c>
      <c r="C17" s="242" t="s">
        <v>269</v>
      </c>
      <c r="D17" s="201"/>
      <c r="E17" s="220" t="str">
        <f>IF(D17*15=0,"",D17*15)</f>
        <v/>
      </c>
      <c r="F17" s="198"/>
      <c r="G17" s="197" t="str">
        <f>IF(F17*15=0,"",F17*15)</f>
        <v/>
      </c>
      <c r="H17" s="198"/>
      <c r="I17" s="270"/>
      <c r="J17" s="201">
        <v>1</v>
      </c>
      <c r="K17" s="197">
        <f t="shared" si="0"/>
        <v>15</v>
      </c>
      <c r="L17" s="198">
        <v>1</v>
      </c>
      <c r="M17" s="269">
        <f t="shared" si="1"/>
        <v>15</v>
      </c>
      <c r="N17" s="198">
        <v>4</v>
      </c>
      <c r="O17" s="270" t="s">
        <v>43</v>
      </c>
      <c r="P17" s="201"/>
      <c r="Q17" s="197" t="str">
        <f t="shared" si="2"/>
        <v/>
      </c>
      <c r="R17" s="198"/>
      <c r="S17" s="197" t="str">
        <f t="shared" si="3"/>
        <v/>
      </c>
      <c r="T17" s="198"/>
      <c r="U17" s="270"/>
      <c r="V17" s="201"/>
      <c r="W17" s="197" t="str">
        <f t="shared" si="4"/>
        <v/>
      </c>
      <c r="X17" s="198"/>
      <c r="Y17" s="197" t="str">
        <f t="shared" si="5"/>
        <v/>
      </c>
      <c r="Z17" s="198"/>
      <c r="AA17" s="270"/>
      <c r="AB17" s="201"/>
      <c r="AC17" s="197" t="str">
        <f t="shared" si="6"/>
        <v/>
      </c>
      <c r="AD17" s="198"/>
      <c r="AE17" s="197" t="str">
        <f t="shared" si="7"/>
        <v/>
      </c>
      <c r="AF17" s="198"/>
      <c r="AG17" s="271"/>
      <c r="AH17" s="201"/>
      <c r="AI17" s="197" t="str">
        <f t="shared" si="8"/>
        <v/>
      </c>
      <c r="AJ17" s="198"/>
      <c r="AK17" s="197" t="str">
        <f t="shared" si="9"/>
        <v/>
      </c>
      <c r="AL17" s="198"/>
      <c r="AM17" s="271"/>
      <c r="AN17" s="201"/>
      <c r="AO17" s="197" t="str">
        <f t="shared" si="10"/>
        <v/>
      </c>
      <c r="AP17" s="198"/>
      <c r="AQ17" s="197" t="str">
        <f t="shared" si="11"/>
        <v/>
      </c>
      <c r="AR17" s="198"/>
      <c r="AS17" s="271"/>
      <c r="AT17" s="201"/>
      <c r="AU17" s="197" t="str">
        <f t="shared" si="12"/>
        <v/>
      </c>
      <c r="AV17" s="198"/>
      <c r="AW17" s="269" t="str">
        <f t="shared" si="13"/>
        <v/>
      </c>
      <c r="AX17" s="198"/>
      <c r="AY17" s="271"/>
      <c r="AZ17" s="202">
        <f t="shared" si="14"/>
        <v>1</v>
      </c>
      <c r="BA17" s="197">
        <f t="shared" si="15"/>
        <v>15</v>
      </c>
      <c r="BB17" s="203">
        <f t="shared" si="16"/>
        <v>1</v>
      </c>
      <c r="BC17" s="197">
        <f t="shared" si="17"/>
        <v>15</v>
      </c>
      <c r="BD17" s="203">
        <f t="shared" si="18"/>
        <v>4</v>
      </c>
      <c r="BE17" s="204">
        <f t="shared" si="19"/>
        <v>2</v>
      </c>
      <c r="BF17" s="426" t="s">
        <v>272</v>
      </c>
      <c r="BG17" s="278" t="s">
        <v>44</v>
      </c>
    </row>
    <row r="18" spans="1:59" s="583" customFormat="1" ht="16.149999999999999" hidden="1" customHeight="1" x14ac:dyDescent="0.2">
      <c r="A18" s="265" t="s">
        <v>45</v>
      </c>
      <c r="B18" s="266" t="s">
        <v>29</v>
      </c>
      <c r="C18" s="18" t="s">
        <v>46</v>
      </c>
      <c r="D18" s="279"/>
      <c r="E18" s="268" t="str">
        <f>IF(D18*15=0,"",D18*15)</f>
        <v/>
      </c>
      <c r="F18" s="280"/>
      <c r="G18" s="269" t="str">
        <f>IF(F18*15=0,"",F18*15)</f>
        <v/>
      </c>
      <c r="H18" s="280"/>
      <c r="I18" s="281"/>
      <c r="J18" s="279">
        <v>1</v>
      </c>
      <c r="K18" s="269">
        <v>7</v>
      </c>
      <c r="L18" s="280">
        <v>1</v>
      </c>
      <c r="M18" s="269">
        <v>8</v>
      </c>
      <c r="N18" s="280">
        <v>2</v>
      </c>
      <c r="O18" s="281" t="s">
        <v>31</v>
      </c>
      <c r="P18" s="279"/>
      <c r="Q18" s="269" t="str">
        <f t="shared" si="2"/>
        <v/>
      </c>
      <c r="R18" s="280"/>
      <c r="S18" s="269" t="str">
        <f t="shared" si="3"/>
        <v/>
      </c>
      <c r="T18" s="280"/>
      <c r="U18" s="281"/>
      <c r="V18" s="279"/>
      <c r="W18" s="269" t="str">
        <f t="shared" si="4"/>
        <v/>
      </c>
      <c r="X18" s="280"/>
      <c r="Y18" s="269" t="str">
        <f t="shared" si="5"/>
        <v/>
      </c>
      <c r="Z18" s="280"/>
      <c r="AA18" s="281"/>
      <c r="AB18" s="279"/>
      <c r="AC18" s="269" t="str">
        <f t="shared" si="6"/>
        <v/>
      </c>
      <c r="AD18" s="280"/>
      <c r="AE18" s="269" t="str">
        <f t="shared" si="7"/>
        <v/>
      </c>
      <c r="AF18" s="280"/>
      <c r="AG18" s="282"/>
      <c r="AH18" s="279"/>
      <c r="AI18" s="269" t="str">
        <f t="shared" si="8"/>
        <v/>
      </c>
      <c r="AJ18" s="280"/>
      <c r="AK18" s="269" t="str">
        <f t="shared" si="9"/>
        <v/>
      </c>
      <c r="AL18" s="280"/>
      <c r="AM18" s="282"/>
      <c r="AN18" s="279"/>
      <c r="AO18" s="269" t="str">
        <f t="shared" si="10"/>
        <v/>
      </c>
      <c r="AP18" s="280"/>
      <c r="AQ18" s="269" t="str">
        <f t="shared" si="11"/>
        <v/>
      </c>
      <c r="AR18" s="280"/>
      <c r="AS18" s="282"/>
      <c r="AT18" s="279"/>
      <c r="AU18" s="269" t="str">
        <f t="shared" si="12"/>
        <v/>
      </c>
      <c r="AV18" s="280"/>
      <c r="AW18" s="269" t="str">
        <f t="shared" si="13"/>
        <v/>
      </c>
      <c r="AX18" s="280"/>
      <c r="AY18" s="282"/>
      <c r="AZ18" s="272">
        <f t="shared" si="14"/>
        <v>1</v>
      </c>
      <c r="BA18" s="269">
        <f t="shared" si="15"/>
        <v>15</v>
      </c>
      <c r="BB18" s="273">
        <f t="shared" si="16"/>
        <v>1</v>
      </c>
      <c r="BC18" s="269">
        <f t="shared" si="17"/>
        <v>15</v>
      </c>
      <c r="BD18" s="273">
        <f t="shared" si="18"/>
        <v>2</v>
      </c>
      <c r="BE18" s="449">
        <f t="shared" si="19"/>
        <v>2</v>
      </c>
      <c r="BF18" s="426" t="s">
        <v>47</v>
      </c>
      <c r="BG18" s="283" t="s">
        <v>48</v>
      </c>
    </row>
    <row r="19" spans="1:59" s="1" customFormat="1" ht="16.149999999999999" hidden="1" customHeight="1" x14ac:dyDescent="0.25">
      <c r="A19" s="616" t="s">
        <v>268</v>
      </c>
      <c r="B19" s="12" t="s">
        <v>29</v>
      </c>
      <c r="C19" s="617" t="s">
        <v>270</v>
      </c>
      <c r="D19" s="621"/>
      <c r="E19" s="643" t="str">
        <f>IF(D19*15=0,"",D19*15)</f>
        <v/>
      </c>
      <c r="F19" s="644"/>
      <c r="G19" s="614" t="str">
        <f>IF(F19*15=0,"",F19*15)</f>
        <v/>
      </c>
      <c r="H19" s="644"/>
      <c r="I19" s="645"/>
      <c r="J19" s="621"/>
      <c r="K19" s="614" t="str">
        <f>IF(J19*15=0,"",J19*15)</f>
        <v/>
      </c>
      <c r="L19" s="644"/>
      <c r="M19" s="614" t="str">
        <f>IF(L19*15=0,"",L19*15)</f>
        <v/>
      </c>
      <c r="N19" s="644"/>
      <c r="O19" s="645"/>
      <c r="P19" s="609">
        <v>2</v>
      </c>
      <c r="Q19" s="618">
        <f>IF(P19*15=0,"",P19*15)</f>
        <v>30</v>
      </c>
      <c r="R19" s="607">
        <v>0</v>
      </c>
      <c r="S19" s="618" t="str">
        <f>IF(R19*15=0,"",R19*15)</f>
        <v/>
      </c>
      <c r="T19" s="619">
        <v>2</v>
      </c>
      <c r="U19" s="620" t="s">
        <v>31</v>
      </c>
      <c r="V19" s="6"/>
      <c r="W19" s="14" t="str">
        <f>IF(V19*15=0,"",V19*15)</f>
        <v/>
      </c>
      <c r="X19" s="7"/>
      <c r="Y19" s="14" t="str">
        <f>IF(X19*15=0,"",X19*15)</f>
        <v/>
      </c>
      <c r="Z19" s="7"/>
      <c r="AA19" s="9"/>
      <c r="AB19" s="6"/>
      <c r="AC19" s="14" t="str">
        <f t="shared" si="6"/>
        <v/>
      </c>
      <c r="AD19" s="7"/>
      <c r="AE19" s="14" t="str">
        <f t="shared" si="7"/>
        <v/>
      </c>
      <c r="AF19" s="7"/>
      <c r="AG19" s="10"/>
      <c r="AH19" s="6"/>
      <c r="AI19" s="14" t="str">
        <f t="shared" si="8"/>
        <v/>
      </c>
      <c r="AJ19" s="7"/>
      <c r="AK19" s="14" t="str">
        <f t="shared" si="9"/>
        <v/>
      </c>
      <c r="AL19" s="7"/>
      <c r="AM19" s="10"/>
      <c r="AN19" s="6"/>
      <c r="AO19" s="14" t="str">
        <f t="shared" si="10"/>
        <v/>
      </c>
      <c r="AP19" s="7"/>
      <c r="AQ19" s="14" t="str">
        <f t="shared" si="11"/>
        <v/>
      </c>
      <c r="AR19" s="7"/>
      <c r="AS19" s="10"/>
      <c r="AT19" s="6"/>
      <c r="AU19" s="14" t="str">
        <f t="shared" si="12"/>
        <v/>
      </c>
      <c r="AV19" s="7"/>
      <c r="AW19" s="14" t="str">
        <f t="shared" si="13"/>
        <v/>
      </c>
      <c r="AX19" s="7"/>
      <c r="AY19" s="10"/>
      <c r="AZ19" s="15">
        <f t="shared" si="14"/>
        <v>2</v>
      </c>
      <c r="BA19" s="14">
        <f t="shared" si="15"/>
        <v>30</v>
      </c>
      <c r="BB19" s="273" t="str">
        <f t="shared" si="16"/>
        <v/>
      </c>
      <c r="BC19" s="269" t="str">
        <f t="shared" si="17"/>
        <v/>
      </c>
      <c r="BD19" s="16">
        <f t="shared" si="18"/>
        <v>2</v>
      </c>
      <c r="BE19" s="204">
        <f t="shared" si="19"/>
        <v>2</v>
      </c>
      <c r="BF19" s="427" t="s">
        <v>156</v>
      </c>
      <c r="BG19" s="17" t="s">
        <v>44</v>
      </c>
    </row>
    <row r="20" spans="1:59" s="1" customFormat="1" ht="15.75" hidden="1" customHeight="1" x14ac:dyDescent="0.25">
      <c r="A20" s="5"/>
      <c r="B20" s="12" t="s">
        <v>29</v>
      </c>
      <c r="C20" s="613" t="s">
        <v>450</v>
      </c>
      <c r="D20" s="621"/>
      <c r="E20" s="614"/>
      <c r="F20" s="644"/>
      <c r="G20" s="614"/>
      <c r="H20" s="644"/>
      <c r="I20" s="645"/>
      <c r="J20" s="621"/>
      <c r="K20" s="614"/>
      <c r="L20" s="644"/>
      <c r="M20" s="614"/>
      <c r="N20" s="644"/>
      <c r="O20" s="645"/>
      <c r="P20" s="6"/>
      <c r="Q20" s="14" t="str">
        <f t="shared" ref="Q20" si="20">IF(P20*15=0,"",P20*15)</f>
        <v/>
      </c>
      <c r="R20" s="607">
        <v>2</v>
      </c>
      <c r="S20" s="614">
        <f t="shared" ref="S20" si="21">IF(R20*15=0,"",R20*15)</f>
        <v>30</v>
      </c>
      <c r="T20" s="607">
        <v>2</v>
      </c>
      <c r="U20" s="611" t="s">
        <v>43</v>
      </c>
      <c r="V20" s="6"/>
      <c r="W20" s="14"/>
      <c r="X20" s="7"/>
      <c r="Y20" s="14"/>
      <c r="Z20" s="7"/>
      <c r="AA20" s="9"/>
      <c r="AB20" s="6"/>
      <c r="AC20" s="14" t="str">
        <f t="shared" si="6"/>
        <v/>
      </c>
      <c r="AD20" s="7"/>
      <c r="AE20" s="14" t="str">
        <f t="shared" si="7"/>
        <v/>
      </c>
      <c r="AF20" s="7"/>
      <c r="AG20" s="10"/>
      <c r="AH20" s="6"/>
      <c r="AI20" s="14" t="str">
        <f t="shared" si="8"/>
        <v/>
      </c>
      <c r="AJ20" s="7"/>
      <c r="AK20" s="14" t="str">
        <f t="shared" si="9"/>
        <v/>
      </c>
      <c r="AL20" s="7"/>
      <c r="AM20" s="10"/>
      <c r="AN20" s="6"/>
      <c r="AO20" s="14"/>
      <c r="AP20" s="7"/>
      <c r="AQ20" s="14"/>
      <c r="AR20" s="600"/>
      <c r="AS20" s="612"/>
      <c r="AT20" s="6"/>
      <c r="AU20" s="14"/>
      <c r="AV20" s="7"/>
      <c r="AW20" s="14"/>
      <c r="AX20" s="7"/>
      <c r="AY20" s="10"/>
      <c r="AZ20" s="15" t="str">
        <f t="shared" si="14"/>
        <v/>
      </c>
      <c r="BA20" s="14" t="str">
        <f t="shared" si="15"/>
        <v/>
      </c>
      <c r="BB20" s="273">
        <f t="shared" si="16"/>
        <v>2</v>
      </c>
      <c r="BC20" s="269">
        <f t="shared" si="17"/>
        <v>30</v>
      </c>
      <c r="BD20" s="16">
        <f t="shared" si="18"/>
        <v>2</v>
      </c>
      <c r="BE20" s="204">
        <f t="shared" si="19"/>
        <v>2</v>
      </c>
      <c r="BF20" s="17"/>
      <c r="BG20" s="17"/>
    </row>
    <row r="21" spans="1:59" s="286" customFormat="1" ht="16.149999999999999" hidden="1" customHeight="1" x14ac:dyDescent="0.2">
      <c r="A21" s="382"/>
      <c r="B21" s="285"/>
      <c r="C21" s="383" t="s">
        <v>49</v>
      </c>
      <c r="D21" s="19">
        <f>IF(SUM(D12:D20)=0,"",SUM(D12:D20))</f>
        <v>7</v>
      </c>
      <c r="E21" s="20">
        <v>77</v>
      </c>
      <c r="F21" s="20">
        <f>IF(SUM(F12:F20)=0,"",SUM(F12:F20))</f>
        <v>20</v>
      </c>
      <c r="G21" s="20">
        <v>247</v>
      </c>
      <c r="H21" s="20">
        <f>IF(SUM(H12:H20)=0,"",SUM(H12:H20))</f>
        <v>20</v>
      </c>
      <c r="I21" s="343">
        <f>IF(SUM(D12:D20)+SUM(F12:F20)=0,"",SUM(D12:D20)+SUM(F12:F20))</f>
        <v>27</v>
      </c>
      <c r="J21" s="19">
        <f>IF(SUM(J12:J20)=0,"",SUM(J12:J20))</f>
        <v>2</v>
      </c>
      <c r="K21" s="20">
        <f>IF(SUM(J12:J20)*15=0,"",SUM(J12:J20)*15)</f>
        <v>30</v>
      </c>
      <c r="L21" s="20">
        <f>IF(SUM(L12:L20)=0,"",SUM(L12:L20))</f>
        <v>2</v>
      </c>
      <c r="M21" s="20">
        <f>IF(SUM(L12:L20)*15=0,"",SUM(L12:L20)*15)</f>
        <v>30</v>
      </c>
      <c r="N21" s="21">
        <f>IF(SUM(N12:N20)=0,"",SUM(N12:N20))</f>
        <v>6</v>
      </c>
      <c r="O21" s="343">
        <f>IF(SUM(J12:J20)+SUM(L12:L20)=0,"",SUM(J12:J20)+SUM(L12:L20))</f>
        <v>4</v>
      </c>
      <c r="P21" s="19">
        <f>IF(SUM(P12:P20)=0,"",SUM(P12:P20))</f>
        <v>2</v>
      </c>
      <c r="Q21" s="20">
        <f>IF(SUM(P12:P20)*15=0,"",SUM(P12:P20)*15)</f>
        <v>30</v>
      </c>
      <c r="R21" s="20">
        <f>IF(SUM(R12:R20)=0,"",SUM(R12:R20))</f>
        <v>2</v>
      </c>
      <c r="S21" s="20">
        <f>IF(SUM(R12:R20)*15=0,"",SUM(R12:R20)*15)</f>
        <v>30</v>
      </c>
      <c r="T21" s="21">
        <f>IF(SUM(T12:T20)=0,"",SUM(T12:T20))</f>
        <v>4</v>
      </c>
      <c r="U21" s="343">
        <f>IF(SUM(P12:P20)+SUM(R12:R20)=0,"",SUM(P12:P20)+SUM(R12:R20))</f>
        <v>4</v>
      </c>
      <c r="V21" s="19" t="str">
        <f>IF(SUM(V12:V20)=0,"",SUM(V12:V20))</f>
        <v/>
      </c>
      <c r="W21" s="20" t="str">
        <f>IF(SUM(V12:V20)*15=0,"",SUM(V12:V20)*15)</f>
        <v/>
      </c>
      <c r="X21" s="20" t="str">
        <f>IF(SUM(X12:X20)=0,"",SUM(X12:X20))</f>
        <v/>
      </c>
      <c r="Y21" s="20" t="str">
        <f>IF(SUM(X12:X20)*15=0,"",SUM(X12:X20)*15)</f>
        <v/>
      </c>
      <c r="Z21" s="21" t="str">
        <f>IF(SUM(Z12:Z20)=0,"",SUM(Z12:Z20))</f>
        <v/>
      </c>
      <c r="AA21" s="343" t="str">
        <f>IF(SUM(V12:V20)+SUM(X12:X20)=0,"",SUM(V12:V20)+SUM(X12:X20))</f>
        <v/>
      </c>
      <c r="AB21" s="19" t="str">
        <f>IF(SUM(AB12:AB20)=0,"",SUM(AB12:AB20))</f>
        <v/>
      </c>
      <c r="AC21" s="20" t="str">
        <f>IF(SUM(AB12:AB20)*15=0,"",SUM(AB12:AB20)*15)</f>
        <v/>
      </c>
      <c r="AD21" s="20" t="str">
        <f>IF(SUM(AD12:AD20)=0,"",SUM(AD12:AD20))</f>
        <v/>
      </c>
      <c r="AE21" s="20" t="str">
        <f>IF(SUM(AD12:AD20)*15=0,"",SUM(AD12:AD20)*15)</f>
        <v/>
      </c>
      <c r="AF21" s="21" t="str">
        <f>IF(SUM(AF12:AF20)=0,"",SUM(AF12:AF20))</f>
        <v/>
      </c>
      <c r="AG21" s="344" t="str">
        <f>IF(SUM(AB12:AB20)+SUM(AD12:AD20)=0,"",SUM(AB12:AB20)+SUM(AD12:AD20))</f>
        <v/>
      </c>
      <c r="AH21" s="19" t="str">
        <f>IF(SUM(AH12:AH20)=0,"",SUM(AH12:AH20))</f>
        <v/>
      </c>
      <c r="AI21" s="20" t="str">
        <f>IF(SUM(AH12:AH20)*15=0,"",SUM(AH12:AH20)*15)</f>
        <v/>
      </c>
      <c r="AJ21" s="20" t="str">
        <f>IF(SUM(AJ12:AJ20)=0,"",SUM(AJ12:AJ20))</f>
        <v/>
      </c>
      <c r="AK21" s="20" t="str">
        <f>IF(SUM(AJ12:AJ20)*15=0,"",SUM(AJ12:AJ20)*15)</f>
        <v/>
      </c>
      <c r="AL21" s="21" t="str">
        <f>IF(SUM(AL12:AL20)=0,"",SUM(AL12:AL20))</f>
        <v/>
      </c>
      <c r="AM21" s="344" t="str">
        <f>IF(SUM(AH12:AH20)+SUM(AJ12:AJ20)=0,"",SUM(AH12:AH20)+SUM(AJ12:AJ20))</f>
        <v/>
      </c>
      <c r="AN21" s="19" t="str">
        <f>IF(SUM(AN12:AN20)=0,"",SUM(AN12:AN20))</f>
        <v/>
      </c>
      <c r="AO21" s="20" t="str">
        <f>IF(SUM(AN12:AN20)*15=0,"",SUM(AN12:AN20)*15)</f>
        <v/>
      </c>
      <c r="AP21" s="20" t="str">
        <f>IF(SUM(AP12:AP20)=0,"",SUM(AP12:AP20))</f>
        <v/>
      </c>
      <c r="AQ21" s="20" t="str">
        <f>IF(SUM(AP12:AP20)*15=0,"",SUM(AP12:AP20)*15)</f>
        <v/>
      </c>
      <c r="AR21" s="21" t="str">
        <f>IF(SUM(AR12:AR20)=0,"",SUM(AR12:AR20))</f>
        <v/>
      </c>
      <c r="AS21" s="344" t="str">
        <f>IF(SUM(AN12:AN20)+SUM(AP12:AP20)=0,"",SUM(AN12:AN20)+SUM(AP12:AP20))</f>
        <v/>
      </c>
      <c r="AT21" s="19" t="str">
        <f>IF(SUM(AT12:AT20)=0,"",SUM(AT12:AT20))</f>
        <v/>
      </c>
      <c r="AU21" s="20" t="str">
        <f>IF(SUM(AT12:AT20)*15=0,"",SUM(AT12:AT20)*15)</f>
        <v/>
      </c>
      <c r="AV21" s="20" t="str">
        <f>IF(SUM(AV12:AV20)=0,"",SUM(AV12:AV20))</f>
        <v/>
      </c>
      <c r="AW21" s="20" t="str">
        <f>IF(SUM(AV12:AV20)*15=0,"",SUM(AV12:AV20)*15)</f>
        <v/>
      </c>
      <c r="AX21" s="21" t="str">
        <f>IF(SUM(AX12:AX20)=0,"",SUM(AX12:AX20))</f>
        <v/>
      </c>
      <c r="AY21" s="344" t="str">
        <f>IF(SUM(AT12:AT20)+SUM(AV12:AV20)=0,"",SUM(AT12:AT20)+SUM(AV12:AV20))</f>
        <v/>
      </c>
      <c r="AZ21" s="23">
        <f>IF(SUM(AZ12:AZ20)=0,"",SUM(AZ12:AZ20))</f>
        <v>11</v>
      </c>
      <c r="BA21" s="20">
        <f>IF(SUM(AZ12:AZ20)*15=0,"",SUM(AZ12:AZ20)*15)</f>
        <v>165</v>
      </c>
      <c r="BB21" s="20">
        <f>IF(SUM(BB12:BB20)=0,"",SUM(BB12:BB20))</f>
        <v>24</v>
      </c>
      <c r="BC21" s="20">
        <f>IF(SUM(BB12:BB20)*15=0,"",SUM(BB12:BB20)*15)</f>
        <v>360</v>
      </c>
      <c r="BD21" s="250">
        <f>IF(SUM(BD12:BD20)=0,"",SUM(BD12:BD20))</f>
        <v>30</v>
      </c>
      <c r="BE21" s="345">
        <f>IF(SUM(AZ12:AZ20)+SUM(BB12:BB20)=0,"",SUM(AZ12:AZ20)+SUM(BB12:BB20))</f>
        <v>35</v>
      </c>
      <c r="BF21" s="428"/>
      <c r="BG21" s="24"/>
    </row>
    <row r="22" spans="1:59" s="289" customFormat="1" ht="16.149999999999999" hidden="1" customHeight="1" x14ac:dyDescent="0.2">
      <c r="A22" s="287" t="s">
        <v>50</v>
      </c>
      <c r="B22" s="288"/>
      <c r="C22" s="368" t="s">
        <v>51</v>
      </c>
      <c r="D22" s="713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585"/>
      <c r="BA22" s="580"/>
      <c r="BB22" s="580"/>
      <c r="BC22" s="580"/>
      <c r="BD22" s="580"/>
      <c r="BE22" s="581"/>
      <c r="BF22" s="425"/>
      <c r="BG22" s="3"/>
    </row>
    <row r="23" spans="1:59" s="40" customFormat="1" ht="16.149999999999999" hidden="1" customHeight="1" x14ac:dyDescent="0.2">
      <c r="A23" s="28" t="s">
        <v>52</v>
      </c>
      <c r="B23" s="29" t="s">
        <v>29</v>
      </c>
      <c r="C23" s="30" t="s">
        <v>53</v>
      </c>
      <c r="D23" s="31">
        <v>2</v>
      </c>
      <c r="E23" s="32">
        <f t="shared" ref="E23:E37" si="22">IF(D23*15=0,"",D23*15)</f>
        <v>30</v>
      </c>
      <c r="F23" s="33"/>
      <c r="G23" s="32" t="str">
        <f t="shared" ref="G23:G37" si="23">IF(F23*15=0,"",F23*15)</f>
        <v/>
      </c>
      <c r="H23" s="33">
        <v>2</v>
      </c>
      <c r="I23" s="34" t="s">
        <v>36</v>
      </c>
      <c r="J23" s="35"/>
      <c r="K23" s="32" t="str">
        <f t="shared" ref="K23:K37" si="24">IF(J23*15=0,"",J23*15)</f>
        <v/>
      </c>
      <c r="L23" s="33"/>
      <c r="M23" s="32" t="str">
        <f t="shared" ref="M23:M37" si="25">IF(L23*15=0,"",L23*15)</f>
        <v/>
      </c>
      <c r="N23" s="33"/>
      <c r="O23" s="34"/>
      <c r="P23" s="35"/>
      <c r="Q23" s="32" t="str">
        <f t="shared" ref="Q23:Q37" si="26">IF(P23*15=0,"",P23*15)</f>
        <v/>
      </c>
      <c r="R23" s="33"/>
      <c r="S23" s="32" t="str">
        <f t="shared" ref="S23:S37" si="27">IF(R23*15=0,"",R23*15)</f>
        <v/>
      </c>
      <c r="T23" s="33"/>
      <c r="U23" s="34"/>
      <c r="V23" s="35"/>
      <c r="W23" s="32" t="str">
        <f t="shared" ref="W23:W37" si="28">IF(V23*15=0,"",V23*15)</f>
        <v/>
      </c>
      <c r="X23" s="33"/>
      <c r="Y23" s="32" t="str">
        <f t="shared" ref="Y23:Y37" si="29">IF(X23*15=0,"",X23*15)</f>
        <v/>
      </c>
      <c r="Z23" s="33"/>
      <c r="AA23" s="34"/>
      <c r="AB23" s="35"/>
      <c r="AC23" s="32" t="str">
        <f t="shared" ref="AC23:AC37" si="30">IF(AB23*15=0,"",AB23*15)</f>
        <v/>
      </c>
      <c r="AD23" s="33"/>
      <c r="AE23" s="32" t="str">
        <f t="shared" ref="AE23:AE37" si="31">IF(AD23*15=0,"",AD23*15)</f>
        <v/>
      </c>
      <c r="AF23" s="33"/>
      <c r="AG23" s="36"/>
      <c r="AH23" s="35"/>
      <c r="AI23" s="32" t="str">
        <f t="shared" ref="AI23:AI37" si="32">IF(AH23*15=0,"",AH23*15)</f>
        <v/>
      </c>
      <c r="AJ23" s="33"/>
      <c r="AK23" s="32" t="str">
        <f t="shared" ref="AK23:AK37" si="33">IF(AJ23*15=0,"",AJ23*15)</f>
        <v/>
      </c>
      <c r="AL23" s="33"/>
      <c r="AM23" s="36"/>
      <c r="AN23" s="35"/>
      <c r="AO23" s="32" t="str">
        <f t="shared" ref="AO23:AO37" si="34">IF(AN23*15=0,"",AN23*15)</f>
        <v/>
      </c>
      <c r="AP23" s="33"/>
      <c r="AQ23" s="32" t="str">
        <f t="shared" ref="AQ23:AQ37" si="35">IF(AP23*15=0,"",AP23*15)</f>
        <v/>
      </c>
      <c r="AR23" s="33"/>
      <c r="AS23" s="36"/>
      <c r="AT23" s="35"/>
      <c r="AU23" s="32" t="str">
        <f t="shared" ref="AU23:AU37" si="36">IF(AT23*15=0,"",AT23*15)</f>
        <v/>
      </c>
      <c r="AV23" s="33"/>
      <c r="AW23" s="32" t="str">
        <f t="shared" ref="AW23:AW37" si="37">IF(AV23*15=0,"",AV23*15)</f>
        <v/>
      </c>
      <c r="AX23" s="33"/>
      <c r="AY23" s="36"/>
      <c r="AZ23" s="37">
        <f t="shared" ref="AZ23:AZ37" si="38">IF(D23+J23+P23+V23+AB23+AH23+AN23+AT23=0,"",D23+J23+P23+V23+AB23+AH23+AN23+AT23)</f>
        <v>2</v>
      </c>
      <c r="BA23" s="32">
        <f t="shared" ref="BA23:BA37" si="39">IF((D23+J23+P23+V23+AB23+AH23+AN23+AT23)*15=0,"",(D23+J23+P23+V23+AB23+AH23+AN23+AT23)*15)</f>
        <v>30</v>
      </c>
      <c r="BB23" s="38" t="str">
        <f t="shared" ref="BB23:BB37" si="40">IF(F23+L23+R23+X23+AD23+AJ23+AP23+AV23=0,"",F23+L23+R23+X23+AD23+AJ23+AP23+AV23)</f>
        <v/>
      </c>
      <c r="BC23" s="32" t="str">
        <f t="shared" ref="BC23:BC37" si="41">IF((F23+L23+R23+X23+AD23+AJ23+AP23+AV23)*15=0,"",(F23+L23+R23+X23+AD23+AJ23+AP23+AV23)*15)</f>
        <v/>
      </c>
      <c r="BD23" s="38">
        <f t="shared" ref="BD23:BD37" si="42">IF(H23+N23+T23+Z23+AF23+AL23+AR23+AX23=0,"",H23+N23+T23+Z23+AF23+AL23+AR23+AX23)</f>
        <v>2</v>
      </c>
      <c r="BE23" s="39">
        <f t="shared" ref="BE23:BE37" si="43">IF((D23+J23+P23+V23+AB23+F23+L23+R23+X23+AD23+AH23+AN23+AT23+AF23+AP23+AV23)=0,"",(D23+J23+P23+V23+AB23+F23+L23+R23+X23+AD23+AH23+AN23+AT23+AJ23+AP23+AV23))</f>
        <v>2</v>
      </c>
      <c r="BF23" s="429" t="s">
        <v>54</v>
      </c>
      <c r="BG23" s="278" t="s">
        <v>55</v>
      </c>
    </row>
    <row r="24" spans="1:59" s="40" customFormat="1" ht="15.6" hidden="1" customHeight="1" x14ac:dyDescent="0.2">
      <c r="A24" s="41" t="s">
        <v>56</v>
      </c>
      <c r="B24" s="29" t="s">
        <v>29</v>
      </c>
      <c r="C24" s="42" t="s">
        <v>57</v>
      </c>
      <c r="D24" s="31">
        <v>3</v>
      </c>
      <c r="E24" s="32">
        <f t="shared" si="22"/>
        <v>45</v>
      </c>
      <c r="F24" s="33"/>
      <c r="G24" s="32" t="str">
        <f t="shared" si="23"/>
        <v/>
      </c>
      <c r="H24" s="33">
        <v>2</v>
      </c>
      <c r="I24" s="34" t="s">
        <v>29</v>
      </c>
      <c r="J24" s="35"/>
      <c r="K24" s="32" t="str">
        <f t="shared" si="24"/>
        <v/>
      </c>
      <c r="L24" s="33"/>
      <c r="M24" s="32" t="str">
        <f t="shared" si="25"/>
        <v/>
      </c>
      <c r="N24" s="33"/>
      <c r="O24" s="34"/>
      <c r="P24" s="35"/>
      <c r="Q24" s="32" t="str">
        <f t="shared" si="26"/>
        <v/>
      </c>
      <c r="R24" s="33"/>
      <c r="S24" s="32" t="str">
        <f t="shared" si="27"/>
        <v/>
      </c>
      <c r="T24" s="33"/>
      <c r="U24" s="34"/>
      <c r="V24" s="35"/>
      <c r="W24" s="32" t="str">
        <f t="shared" si="28"/>
        <v/>
      </c>
      <c r="X24" s="33"/>
      <c r="Y24" s="32" t="str">
        <f t="shared" si="29"/>
        <v/>
      </c>
      <c r="Z24" s="33"/>
      <c r="AA24" s="34"/>
      <c r="AB24" s="35"/>
      <c r="AC24" s="32" t="str">
        <f t="shared" si="30"/>
        <v/>
      </c>
      <c r="AD24" s="33"/>
      <c r="AE24" s="32" t="str">
        <f t="shared" si="31"/>
        <v/>
      </c>
      <c r="AF24" s="33"/>
      <c r="AG24" s="36"/>
      <c r="AH24" s="35"/>
      <c r="AI24" s="32" t="str">
        <f t="shared" si="32"/>
        <v/>
      </c>
      <c r="AJ24" s="33"/>
      <c r="AK24" s="32" t="str">
        <f t="shared" si="33"/>
        <v/>
      </c>
      <c r="AL24" s="33"/>
      <c r="AM24" s="36"/>
      <c r="AN24" s="35"/>
      <c r="AO24" s="32" t="str">
        <f t="shared" si="34"/>
        <v/>
      </c>
      <c r="AP24" s="33"/>
      <c r="AQ24" s="32" t="str">
        <f t="shared" si="35"/>
        <v/>
      </c>
      <c r="AR24" s="33"/>
      <c r="AS24" s="36"/>
      <c r="AT24" s="35"/>
      <c r="AU24" s="32" t="str">
        <f t="shared" si="36"/>
        <v/>
      </c>
      <c r="AV24" s="33"/>
      <c r="AW24" s="32" t="str">
        <f t="shared" si="37"/>
        <v/>
      </c>
      <c r="AX24" s="33"/>
      <c r="AY24" s="36"/>
      <c r="AZ24" s="37">
        <f t="shared" si="38"/>
        <v>3</v>
      </c>
      <c r="BA24" s="32">
        <f t="shared" si="39"/>
        <v>45</v>
      </c>
      <c r="BB24" s="38" t="str">
        <f t="shared" si="40"/>
        <v/>
      </c>
      <c r="BC24" s="32" t="str">
        <f t="shared" si="41"/>
        <v/>
      </c>
      <c r="BD24" s="38">
        <f t="shared" si="42"/>
        <v>2</v>
      </c>
      <c r="BE24" s="39">
        <f t="shared" si="43"/>
        <v>3</v>
      </c>
      <c r="BF24" s="429" t="s">
        <v>58</v>
      </c>
      <c r="BG24" s="278" t="s">
        <v>59</v>
      </c>
    </row>
    <row r="25" spans="1:59" s="40" customFormat="1" ht="16.149999999999999" hidden="1" customHeight="1" x14ac:dyDescent="0.2">
      <c r="A25" s="41" t="s">
        <v>60</v>
      </c>
      <c r="B25" s="29" t="s">
        <v>29</v>
      </c>
      <c r="C25" s="42" t="s">
        <v>61</v>
      </c>
      <c r="D25" s="31">
        <v>2</v>
      </c>
      <c r="E25" s="32">
        <f t="shared" si="22"/>
        <v>30</v>
      </c>
      <c r="F25" s="33"/>
      <c r="G25" s="32" t="str">
        <f t="shared" si="23"/>
        <v/>
      </c>
      <c r="H25" s="33">
        <v>2</v>
      </c>
      <c r="I25" s="34" t="s">
        <v>29</v>
      </c>
      <c r="J25" s="35"/>
      <c r="K25" s="32" t="str">
        <f t="shared" si="24"/>
        <v/>
      </c>
      <c r="L25" s="33"/>
      <c r="M25" s="32" t="str">
        <f t="shared" si="25"/>
        <v/>
      </c>
      <c r="N25" s="33"/>
      <c r="O25" s="34"/>
      <c r="P25" s="35"/>
      <c r="Q25" s="32" t="str">
        <f t="shared" si="26"/>
        <v/>
      </c>
      <c r="R25" s="33"/>
      <c r="S25" s="32" t="str">
        <f t="shared" si="27"/>
        <v/>
      </c>
      <c r="T25" s="33"/>
      <c r="U25" s="34"/>
      <c r="V25" s="35"/>
      <c r="W25" s="32" t="str">
        <f t="shared" si="28"/>
        <v/>
      </c>
      <c r="X25" s="33"/>
      <c r="Y25" s="32" t="str">
        <f t="shared" si="29"/>
        <v/>
      </c>
      <c r="Z25" s="33"/>
      <c r="AA25" s="34"/>
      <c r="AB25" s="35"/>
      <c r="AC25" s="32" t="str">
        <f t="shared" si="30"/>
        <v/>
      </c>
      <c r="AD25" s="33"/>
      <c r="AE25" s="32" t="str">
        <f t="shared" si="31"/>
        <v/>
      </c>
      <c r="AF25" s="33"/>
      <c r="AG25" s="36"/>
      <c r="AH25" s="35"/>
      <c r="AI25" s="32" t="str">
        <f t="shared" si="32"/>
        <v/>
      </c>
      <c r="AJ25" s="33"/>
      <c r="AK25" s="32" t="str">
        <f t="shared" si="33"/>
        <v/>
      </c>
      <c r="AL25" s="33"/>
      <c r="AM25" s="36"/>
      <c r="AN25" s="35"/>
      <c r="AO25" s="32" t="str">
        <f t="shared" si="34"/>
        <v/>
      </c>
      <c r="AP25" s="33"/>
      <c r="AQ25" s="32" t="str">
        <f t="shared" si="35"/>
        <v/>
      </c>
      <c r="AR25" s="33"/>
      <c r="AS25" s="36"/>
      <c r="AT25" s="35"/>
      <c r="AU25" s="32" t="str">
        <f t="shared" si="36"/>
        <v/>
      </c>
      <c r="AV25" s="33"/>
      <c r="AW25" s="32" t="str">
        <f t="shared" si="37"/>
        <v/>
      </c>
      <c r="AX25" s="33"/>
      <c r="AY25" s="36"/>
      <c r="AZ25" s="37">
        <f t="shared" si="38"/>
        <v>2</v>
      </c>
      <c r="BA25" s="32">
        <f t="shared" si="39"/>
        <v>30</v>
      </c>
      <c r="BB25" s="38" t="str">
        <f t="shared" si="40"/>
        <v/>
      </c>
      <c r="BC25" s="32" t="str">
        <f>IF((F25+L25+R25+X25+AD25+AJ25+AP25+AV25)*15=0,"",(F25+L25+R25+X25+AD25+AJ25+AP25+AV25)*15)</f>
        <v/>
      </c>
      <c r="BD25" s="38">
        <f t="shared" si="42"/>
        <v>2</v>
      </c>
      <c r="BE25" s="39">
        <f t="shared" si="43"/>
        <v>2</v>
      </c>
      <c r="BF25" s="429" t="s">
        <v>62</v>
      </c>
      <c r="BG25" s="278" t="s">
        <v>63</v>
      </c>
    </row>
    <row r="26" spans="1:59" s="40" customFormat="1" ht="16.149999999999999" hidden="1" customHeight="1" x14ac:dyDescent="0.2">
      <c r="A26" s="41" t="s">
        <v>64</v>
      </c>
      <c r="B26" s="29" t="s">
        <v>29</v>
      </c>
      <c r="C26" s="30" t="s">
        <v>65</v>
      </c>
      <c r="D26" s="31"/>
      <c r="E26" s="32" t="str">
        <f t="shared" si="22"/>
        <v/>
      </c>
      <c r="F26" s="33"/>
      <c r="G26" s="32" t="str">
        <f t="shared" si="23"/>
        <v/>
      </c>
      <c r="H26" s="33"/>
      <c r="I26" s="34"/>
      <c r="J26" s="35">
        <v>2</v>
      </c>
      <c r="K26" s="32">
        <f t="shared" si="24"/>
        <v>30</v>
      </c>
      <c r="L26" s="33"/>
      <c r="M26" s="32" t="str">
        <f t="shared" si="25"/>
        <v/>
      </c>
      <c r="N26" s="33">
        <v>2</v>
      </c>
      <c r="O26" s="34" t="s">
        <v>29</v>
      </c>
      <c r="P26" s="35"/>
      <c r="Q26" s="32" t="str">
        <f t="shared" si="26"/>
        <v/>
      </c>
      <c r="R26" s="33"/>
      <c r="S26" s="32" t="str">
        <f t="shared" si="27"/>
        <v/>
      </c>
      <c r="T26" s="33"/>
      <c r="U26" s="34"/>
      <c r="V26" s="35"/>
      <c r="W26" s="32" t="str">
        <f t="shared" si="28"/>
        <v/>
      </c>
      <c r="X26" s="33"/>
      <c r="Y26" s="32" t="str">
        <f t="shared" si="29"/>
        <v/>
      </c>
      <c r="Z26" s="33"/>
      <c r="AA26" s="34"/>
      <c r="AB26" s="35"/>
      <c r="AC26" s="32" t="str">
        <f t="shared" si="30"/>
        <v/>
      </c>
      <c r="AD26" s="33"/>
      <c r="AE26" s="32" t="str">
        <f t="shared" si="31"/>
        <v/>
      </c>
      <c r="AF26" s="33"/>
      <c r="AG26" s="36"/>
      <c r="AH26" s="35"/>
      <c r="AI26" s="32" t="str">
        <f t="shared" si="32"/>
        <v/>
      </c>
      <c r="AJ26" s="33"/>
      <c r="AK26" s="32" t="str">
        <f t="shared" si="33"/>
        <v/>
      </c>
      <c r="AL26" s="33"/>
      <c r="AM26" s="36"/>
      <c r="AN26" s="35"/>
      <c r="AO26" s="32" t="str">
        <f t="shared" si="34"/>
        <v/>
      </c>
      <c r="AP26" s="33"/>
      <c r="AQ26" s="32" t="str">
        <f t="shared" si="35"/>
        <v/>
      </c>
      <c r="AR26" s="33"/>
      <c r="AS26" s="36"/>
      <c r="AT26" s="35"/>
      <c r="AU26" s="32" t="str">
        <f t="shared" si="36"/>
        <v/>
      </c>
      <c r="AV26" s="33"/>
      <c r="AW26" s="32" t="str">
        <f t="shared" si="37"/>
        <v/>
      </c>
      <c r="AX26" s="33"/>
      <c r="AY26" s="36"/>
      <c r="AZ26" s="37">
        <f t="shared" si="38"/>
        <v>2</v>
      </c>
      <c r="BA26" s="32">
        <f t="shared" si="39"/>
        <v>30</v>
      </c>
      <c r="BB26" s="38" t="str">
        <f t="shared" si="40"/>
        <v/>
      </c>
      <c r="BC26" s="32" t="str">
        <f t="shared" si="41"/>
        <v/>
      </c>
      <c r="BD26" s="38">
        <f t="shared" si="42"/>
        <v>2</v>
      </c>
      <c r="BE26" s="39">
        <f t="shared" si="43"/>
        <v>2</v>
      </c>
      <c r="BF26" s="429" t="s">
        <v>66</v>
      </c>
      <c r="BG26" s="278" t="s">
        <v>67</v>
      </c>
    </row>
    <row r="27" spans="1:59" s="40" customFormat="1" ht="16.149999999999999" hidden="1" customHeight="1" x14ac:dyDescent="0.2">
      <c r="A27" s="41" t="s">
        <v>68</v>
      </c>
      <c r="B27" s="29" t="s">
        <v>29</v>
      </c>
      <c r="C27" s="30" t="s">
        <v>69</v>
      </c>
      <c r="D27" s="31"/>
      <c r="E27" s="32" t="str">
        <f t="shared" si="22"/>
        <v/>
      </c>
      <c r="F27" s="33"/>
      <c r="G27" s="32" t="str">
        <f t="shared" si="23"/>
        <v/>
      </c>
      <c r="H27" s="33"/>
      <c r="I27" s="34"/>
      <c r="J27" s="35">
        <v>2</v>
      </c>
      <c r="K27" s="32">
        <f t="shared" si="24"/>
        <v>30</v>
      </c>
      <c r="L27" s="33"/>
      <c r="M27" s="32" t="str">
        <f t="shared" si="25"/>
        <v/>
      </c>
      <c r="N27" s="33">
        <v>2</v>
      </c>
      <c r="O27" s="34" t="s">
        <v>29</v>
      </c>
      <c r="P27" s="35"/>
      <c r="Q27" s="32" t="str">
        <f t="shared" si="26"/>
        <v/>
      </c>
      <c r="R27" s="33"/>
      <c r="S27" s="32" t="str">
        <f t="shared" si="27"/>
        <v/>
      </c>
      <c r="T27" s="33"/>
      <c r="U27" s="34"/>
      <c r="V27" s="35"/>
      <c r="W27" s="32" t="str">
        <f t="shared" si="28"/>
        <v/>
      </c>
      <c r="X27" s="33"/>
      <c r="Y27" s="32" t="str">
        <f t="shared" si="29"/>
        <v/>
      </c>
      <c r="Z27" s="33"/>
      <c r="AA27" s="34"/>
      <c r="AB27" s="35"/>
      <c r="AC27" s="32" t="str">
        <f t="shared" si="30"/>
        <v/>
      </c>
      <c r="AD27" s="33"/>
      <c r="AE27" s="32" t="str">
        <f t="shared" si="31"/>
        <v/>
      </c>
      <c r="AF27" s="33"/>
      <c r="AG27" s="36"/>
      <c r="AH27" s="35"/>
      <c r="AI27" s="32" t="str">
        <f t="shared" si="32"/>
        <v/>
      </c>
      <c r="AJ27" s="33"/>
      <c r="AK27" s="32" t="str">
        <f t="shared" si="33"/>
        <v/>
      </c>
      <c r="AL27" s="33"/>
      <c r="AM27" s="36"/>
      <c r="AN27" s="35"/>
      <c r="AO27" s="32" t="str">
        <f t="shared" si="34"/>
        <v/>
      </c>
      <c r="AP27" s="33"/>
      <c r="AQ27" s="32" t="str">
        <f t="shared" si="35"/>
        <v/>
      </c>
      <c r="AR27" s="33"/>
      <c r="AS27" s="36"/>
      <c r="AT27" s="35"/>
      <c r="AU27" s="32" t="str">
        <f t="shared" si="36"/>
        <v/>
      </c>
      <c r="AV27" s="33"/>
      <c r="AW27" s="32" t="str">
        <f t="shared" si="37"/>
        <v/>
      </c>
      <c r="AX27" s="33"/>
      <c r="AY27" s="36"/>
      <c r="AZ27" s="37">
        <f t="shared" si="38"/>
        <v>2</v>
      </c>
      <c r="BA27" s="32">
        <f t="shared" si="39"/>
        <v>30</v>
      </c>
      <c r="BB27" s="38" t="str">
        <f t="shared" si="40"/>
        <v/>
      </c>
      <c r="BC27" s="32" t="str">
        <f t="shared" si="41"/>
        <v/>
      </c>
      <c r="BD27" s="38">
        <f t="shared" si="42"/>
        <v>2</v>
      </c>
      <c r="BE27" s="39">
        <f t="shared" si="43"/>
        <v>2</v>
      </c>
      <c r="BF27" s="429" t="s">
        <v>70</v>
      </c>
      <c r="BG27" s="290" t="s">
        <v>71</v>
      </c>
    </row>
    <row r="28" spans="1:59" s="40" customFormat="1" ht="16.149999999999999" hidden="1" customHeight="1" x14ac:dyDescent="0.2">
      <c r="A28" s="41" t="s">
        <v>72</v>
      </c>
      <c r="B28" s="29" t="s">
        <v>29</v>
      </c>
      <c r="C28" s="30" t="s">
        <v>73</v>
      </c>
      <c r="D28" s="31"/>
      <c r="E28" s="32" t="str">
        <f t="shared" si="22"/>
        <v/>
      </c>
      <c r="F28" s="33"/>
      <c r="G28" s="32" t="str">
        <f t="shared" si="23"/>
        <v/>
      </c>
      <c r="H28" s="33"/>
      <c r="I28" s="34"/>
      <c r="J28" s="35">
        <v>3</v>
      </c>
      <c r="K28" s="32">
        <f t="shared" si="24"/>
        <v>45</v>
      </c>
      <c r="L28" s="33"/>
      <c r="M28" s="32" t="str">
        <f t="shared" si="25"/>
        <v/>
      </c>
      <c r="N28" s="33">
        <v>2</v>
      </c>
      <c r="O28" s="34" t="s">
        <v>29</v>
      </c>
      <c r="P28" s="35"/>
      <c r="Q28" s="32" t="str">
        <f t="shared" si="26"/>
        <v/>
      </c>
      <c r="R28" s="33"/>
      <c r="S28" s="32" t="str">
        <f t="shared" si="27"/>
        <v/>
      </c>
      <c r="T28" s="33"/>
      <c r="U28" s="34"/>
      <c r="V28" s="35"/>
      <c r="W28" s="32" t="str">
        <f t="shared" si="28"/>
        <v/>
      </c>
      <c r="X28" s="33"/>
      <c r="Y28" s="32" t="str">
        <f t="shared" si="29"/>
        <v/>
      </c>
      <c r="Z28" s="33"/>
      <c r="AA28" s="34"/>
      <c r="AB28" s="35"/>
      <c r="AC28" s="32" t="str">
        <f t="shared" si="30"/>
        <v/>
      </c>
      <c r="AD28" s="33"/>
      <c r="AE28" s="32" t="str">
        <f t="shared" si="31"/>
        <v/>
      </c>
      <c r="AF28" s="33"/>
      <c r="AG28" s="36"/>
      <c r="AH28" s="35"/>
      <c r="AI28" s="32" t="str">
        <f t="shared" si="32"/>
        <v/>
      </c>
      <c r="AJ28" s="33"/>
      <c r="AK28" s="32" t="str">
        <f t="shared" si="33"/>
        <v/>
      </c>
      <c r="AL28" s="33"/>
      <c r="AM28" s="36"/>
      <c r="AN28" s="35"/>
      <c r="AO28" s="32" t="str">
        <f t="shared" si="34"/>
        <v/>
      </c>
      <c r="AP28" s="33"/>
      <c r="AQ28" s="32" t="str">
        <f t="shared" si="35"/>
        <v/>
      </c>
      <c r="AR28" s="33"/>
      <c r="AS28" s="36"/>
      <c r="AT28" s="35"/>
      <c r="AU28" s="32" t="str">
        <f t="shared" si="36"/>
        <v/>
      </c>
      <c r="AV28" s="33"/>
      <c r="AW28" s="32" t="str">
        <f t="shared" si="37"/>
        <v/>
      </c>
      <c r="AX28" s="33"/>
      <c r="AY28" s="36"/>
      <c r="AZ28" s="37">
        <f t="shared" si="38"/>
        <v>3</v>
      </c>
      <c r="BA28" s="32">
        <f t="shared" si="39"/>
        <v>45</v>
      </c>
      <c r="BB28" s="38" t="str">
        <f t="shared" si="40"/>
        <v/>
      </c>
      <c r="BC28" s="32" t="str">
        <f t="shared" si="41"/>
        <v/>
      </c>
      <c r="BD28" s="38">
        <f t="shared" si="42"/>
        <v>2</v>
      </c>
      <c r="BE28" s="39">
        <f t="shared" si="43"/>
        <v>3</v>
      </c>
      <c r="BF28" s="429" t="s">
        <v>74</v>
      </c>
      <c r="BG28" s="278" t="s">
        <v>75</v>
      </c>
    </row>
    <row r="29" spans="1:59" s="40" customFormat="1" ht="16.149999999999999" hidden="1" customHeight="1" x14ac:dyDescent="0.2">
      <c r="A29" s="41" t="s">
        <v>76</v>
      </c>
      <c r="B29" s="29" t="s">
        <v>29</v>
      </c>
      <c r="C29" s="30" t="s">
        <v>77</v>
      </c>
      <c r="D29" s="31"/>
      <c r="E29" s="32" t="str">
        <f t="shared" si="22"/>
        <v/>
      </c>
      <c r="F29" s="33"/>
      <c r="G29" s="32" t="str">
        <f t="shared" si="23"/>
        <v/>
      </c>
      <c r="H29" s="33"/>
      <c r="I29" s="34"/>
      <c r="J29" s="35">
        <v>2</v>
      </c>
      <c r="K29" s="32">
        <f t="shared" si="24"/>
        <v>30</v>
      </c>
      <c r="L29" s="33"/>
      <c r="M29" s="32" t="str">
        <f t="shared" si="25"/>
        <v/>
      </c>
      <c r="N29" s="33">
        <v>2</v>
      </c>
      <c r="O29" s="34" t="s">
        <v>29</v>
      </c>
      <c r="P29" s="35"/>
      <c r="Q29" s="32" t="str">
        <f t="shared" si="26"/>
        <v/>
      </c>
      <c r="R29" s="33"/>
      <c r="S29" s="32" t="str">
        <f t="shared" si="27"/>
        <v/>
      </c>
      <c r="T29" s="33"/>
      <c r="U29" s="34"/>
      <c r="V29" s="35"/>
      <c r="W29" s="32" t="str">
        <f t="shared" si="28"/>
        <v/>
      </c>
      <c r="X29" s="33"/>
      <c r="Y29" s="32" t="str">
        <f t="shared" si="29"/>
        <v/>
      </c>
      <c r="Z29" s="33"/>
      <c r="AA29" s="34"/>
      <c r="AB29" s="35"/>
      <c r="AC29" s="32" t="str">
        <f t="shared" si="30"/>
        <v/>
      </c>
      <c r="AD29" s="33"/>
      <c r="AE29" s="32" t="str">
        <f t="shared" si="31"/>
        <v/>
      </c>
      <c r="AF29" s="33"/>
      <c r="AG29" s="36"/>
      <c r="AH29" s="35"/>
      <c r="AI29" s="32" t="str">
        <f t="shared" si="32"/>
        <v/>
      </c>
      <c r="AJ29" s="33"/>
      <c r="AK29" s="32" t="str">
        <f t="shared" si="33"/>
        <v/>
      </c>
      <c r="AL29" s="33"/>
      <c r="AM29" s="36"/>
      <c r="AN29" s="35"/>
      <c r="AO29" s="32" t="str">
        <f t="shared" si="34"/>
        <v/>
      </c>
      <c r="AP29" s="33"/>
      <c r="AQ29" s="32" t="str">
        <f t="shared" si="35"/>
        <v/>
      </c>
      <c r="AR29" s="33"/>
      <c r="AS29" s="36"/>
      <c r="AT29" s="35"/>
      <c r="AU29" s="32" t="str">
        <f t="shared" si="36"/>
        <v/>
      </c>
      <c r="AV29" s="33"/>
      <c r="AW29" s="32" t="str">
        <f t="shared" si="37"/>
        <v/>
      </c>
      <c r="AX29" s="33"/>
      <c r="AY29" s="36"/>
      <c r="AZ29" s="37">
        <f t="shared" si="38"/>
        <v>2</v>
      </c>
      <c r="BA29" s="32">
        <f t="shared" si="39"/>
        <v>30</v>
      </c>
      <c r="BB29" s="38" t="str">
        <f t="shared" si="40"/>
        <v/>
      </c>
      <c r="BC29" s="32" t="str">
        <f t="shared" si="41"/>
        <v/>
      </c>
      <c r="BD29" s="38">
        <f t="shared" si="42"/>
        <v>2</v>
      </c>
      <c r="BE29" s="39">
        <f t="shared" si="43"/>
        <v>2</v>
      </c>
      <c r="BF29" s="429" t="s">
        <v>78</v>
      </c>
      <c r="BG29" s="278" t="s">
        <v>79</v>
      </c>
    </row>
    <row r="30" spans="1:59" s="40" customFormat="1" ht="16.149999999999999" hidden="1" customHeight="1" x14ac:dyDescent="0.2">
      <c r="A30" s="41" t="s">
        <v>80</v>
      </c>
      <c r="B30" s="29" t="s">
        <v>29</v>
      </c>
      <c r="C30" s="30" t="s">
        <v>81</v>
      </c>
      <c r="D30" s="31"/>
      <c r="E30" s="32" t="str">
        <f>IF(D30*15=0,"",D30*15)</f>
        <v/>
      </c>
      <c r="F30" s="33"/>
      <c r="G30" s="32" t="str">
        <f>IF(F30*15=0,"",F30*15)</f>
        <v/>
      </c>
      <c r="H30" s="33"/>
      <c r="I30" s="34"/>
      <c r="J30" s="35">
        <v>1</v>
      </c>
      <c r="K30" s="32">
        <f>IF(J30*15=0,"",J30*15)</f>
        <v>15</v>
      </c>
      <c r="L30" s="33"/>
      <c r="M30" s="32" t="str">
        <f>IF(L30*15=0,"",L30*15)</f>
        <v/>
      </c>
      <c r="N30" s="33">
        <v>2</v>
      </c>
      <c r="O30" s="34" t="s">
        <v>36</v>
      </c>
      <c r="P30" s="35"/>
      <c r="Q30" s="32" t="str">
        <f>IF(P30*15=0,"",P30*15)</f>
        <v/>
      </c>
      <c r="R30" s="33"/>
      <c r="S30" s="32" t="str">
        <f>IF(R30*15=0,"",R30*15)</f>
        <v/>
      </c>
      <c r="T30" s="33"/>
      <c r="U30" s="34"/>
      <c r="V30" s="35"/>
      <c r="W30" s="32" t="str">
        <f>IF(V30*15=0,"",V30*15)</f>
        <v/>
      </c>
      <c r="X30" s="33"/>
      <c r="Y30" s="32" t="str">
        <f>IF(X30*15=0,"",X30*15)</f>
        <v/>
      </c>
      <c r="Z30" s="33"/>
      <c r="AA30" s="34"/>
      <c r="AB30" s="35"/>
      <c r="AC30" s="32" t="str">
        <f>IF(AB30*15=0,"",AB30*15)</f>
        <v/>
      </c>
      <c r="AD30" s="33"/>
      <c r="AE30" s="32" t="str">
        <f>IF(AD30*15=0,"",AD30*15)</f>
        <v/>
      </c>
      <c r="AF30" s="33"/>
      <c r="AG30" s="36"/>
      <c r="AH30" s="35"/>
      <c r="AI30" s="32" t="str">
        <f>IF(AH30*15=0,"",AH30*15)</f>
        <v/>
      </c>
      <c r="AJ30" s="33"/>
      <c r="AK30" s="32" t="str">
        <f>IF(AJ30*15=0,"",AJ30*15)</f>
        <v/>
      </c>
      <c r="AL30" s="33"/>
      <c r="AM30" s="36"/>
      <c r="AN30" s="35"/>
      <c r="AO30" s="32" t="str">
        <f>IF(AN30*15=0,"",AN30*15)</f>
        <v/>
      </c>
      <c r="AP30" s="33"/>
      <c r="AQ30" s="32" t="str">
        <f>IF(AP30*15=0,"",AP30*15)</f>
        <v/>
      </c>
      <c r="AR30" s="33"/>
      <c r="AS30" s="36"/>
      <c r="AT30" s="35"/>
      <c r="AU30" s="32" t="str">
        <f>IF(AT30*15=0,"",AT30*15)</f>
        <v/>
      </c>
      <c r="AV30" s="33"/>
      <c r="AW30" s="32" t="str">
        <f>IF(AV30*15=0,"",AV30*15)</f>
        <v/>
      </c>
      <c r="AX30" s="33"/>
      <c r="AY30" s="36"/>
      <c r="AZ30" s="37">
        <f>IF(D30+J30+P30+V30+AB30+AH30+AN30+AT30=0,"",D30+J30+P30+V30+AB30+AH30+AN30+AT30)</f>
        <v>1</v>
      </c>
      <c r="BA30" s="32">
        <f>IF((D30+J30+P30+V30+AB30+AH30+AN30+AT30)*15=0,"",(D30+J30+P30+V30+AB30+AH30+AN30+AT30)*15)</f>
        <v>15</v>
      </c>
      <c r="BB30" s="38" t="str">
        <f>IF(F30+L30+R30+X30+AD30+AJ30+AP30+AV30=0,"",F30+L30+R30+X30+AD30+AJ30+AP30+AV30)</f>
        <v/>
      </c>
      <c r="BC30" s="32" t="str">
        <f>IF((F30+L30+R30+X30+AD30+AJ30+AP30+AV30)*15=0,"",(F30+L30+R30+X30+AD30+AJ30+AP30+AV30)*15)</f>
        <v/>
      </c>
      <c r="BD30" s="38">
        <f>IF(H30+N30+T30+Z30+AF30+AL30+AR30+AX30=0,"",H30+N30+T30+Z30+AF30+AL30+AR30+AX30)</f>
        <v>2</v>
      </c>
      <c r="BE30" s="39">
        <f>IF((D30+J30+P30+V30+AB30+F30+L30+R30+X30+AD30+AH30+AN30+AT30+AF30+AP30+AV30)=0,"",(D30+J30+P30+V30+AB30+F30+L30+R30+X30+AD30+AH30+AN30+AT30+AJ30+AP30+AV30))</f>
        <v>1</v>
      </c>
      <c r="BF30" s="429" t="s">
        <v>82</v>
      </c>
      <c r="BG30" s="278" t="s">
        <v>83</v>
      </c>
    </row>
    <row r="31" spans="1:59" s="40" customFormat="1" ht="16.149999999999999" hidden="1" customHeight="1" x14ac:dyDescent="0.2">
      <c r="A31" s="41" t="s">
        <v>84</v>
      </c>
      <c r="B31" s="29" t="s">
        <v>29</v>
      </c>
      <c r="C31" s="30" t="s">
        <v>85</v>
      </c>
      <c r="D31" s="31"/>
      <c r="E31" s="32" t="str">
        <f>IF(D31*15=0,"",D31*15)</f>
        <v/>
      </c>
      <c r="F31" s="33"/>
      <c r="G31" s="32" t="str">
        <f>IF(F31*15=0,"",F31*15)</f>
        <v/>
      </c>
      <c r="H31" s="33"/>
      <c r="I31" s="34"/>
      <c r="J31" s="35">
        <v>2</v>
      </c>
      <c r="K31" s="32">
        <f>IF(J31*15=0,"",J31*15)</f>
        <v>30</v>
      </c>
      <c r="L31" s="33"/>
      <c r="M31" s="32" t="str">
        <f>IF(L31*15=0,"",L31*15)</f>
        <v/>
      </c>
      <c r="N31" s="33">
        <v>2</v>
      </c>
      <c r="O31" s="34" t="s">
        <v>29</v>
      </c>
      <c r="P31" s="35"/>
      <c r="Q31" s="32" t="str">
        <f>IF(P31*15=0,"",P31*15)</f>
        <v/>
      </c>
      <c r="R31" s="33"/>
      <c r="S31" s="32" t="str">
        <f>IF(R31*15=0,"",R31*15)</f>
        <v/>
      </c>
      <c r="T31" s="33"/>
      <c r="U31" s="34"/>
      <c r="V31" s="35"/>
      <c r="W31" s="32" t="str">
        <f>IF(V31*15=0,"",V31*15)</f>
        <v/>
      </c>
      <c r="X31" s="33"/>
      <c r="Y31" s="32" t="str">
        <f>IF(X31*15=0,"",X31*15)</f>
        <v/>
      </c>
      <c r="Z31" s="33"/>
      <c r="AA31" s="34"/>
      <c r="AB31" s="35"/>
      <c r="AC31" s="32" t="str">
        <f>IF(AB31*15=0,"",AB31*15)</f>
        <v/>
      </c>
      <c r="AD31" s="33"/>
      <c r="AE31" s="32" t="str">
        <f>IF(AD31*15=0,"",AD31*15)</f>
        <v/>
      </c>
      <c r="AF31" s="33"/>
      <c r="AG31" s="36"/>
      <c r="AH31" s="35"/>
      <c r="AI31" s="32" t="str">
        <f>IF(AH31*15=0,"",AH31*15)</f>
        <v/>
      </c>
      <c r="AJ31" s="33"/>
      <c r="AK31" s="32" t="str">
        <f>IF(AJ31*15=0,"",AJ31*15)</f>
        <v/>
      </c>
      <c r="AL31" s="33"/>
      <c r="AM31" s="36"/>
      <c r="AN31" s="35"/>
      <c r="AO31" s="32" t="str">
        <f>IF(AN31*15=0,"",AN31*15)</f>
        <v/>
      </c>
      <c r="AP31" s="33"/>
      <c r="AQ31" s="32" t="str">
        <f>IF(AP31*15=0,"",AP31*15)</f>
        <v/>
      </c>
      <c r="AR31" s="33"/>
      <c r="AS31" s="36"/>
      <c r="AT31" s="35"/>
      <c r="AU31" s="32" t="str">
        <f>IF(AT31*15=0,"",AT31*15)</f>
        <v/>
      </c>
      <c r="AV31" s="33"/>
      <c r="AW31" s="32" t="str">
        <f>IF(AV31*15=0,"",AV31*15)</f>
        <v/>
      </c>
      <c r="AX31" s="33"/>
      <c r="AY31" s="36"/>
      <c r="AZ31" s="37">
        <f>IF(D31+J31+P31+V31+AB31+AH31+AN31+AT31=0,"",D31+J31+P31+V31+AB31+AH31+AN31+AT31)</f>
        <v>2</v>
      </c>
      <c r="BA31" s="32">
        <f>IF((D31+J31+P31+V31+AB31+AH31+AN31+AT31)*15=0,"",(D31+J31+P31+V31+AB31+AH31+AN31+AT31)*15)</f>
        <v>30</v>
      </c>
      <c r="BB31" s="38" t="str">
        <f>IF(F31+L31+R31+X31+AD31+AJ31+AP31+AV31=0,"",F31+L31+R31+X31+AD31+AJ31+AP31+AV31)</f>
        <v/>
      </c>
      <c r="BC31" s="32" t="str">
        <f>IF((F31+L31+R31+X31+AD31+AJ31+AP31+AV31)*15=0,"",(F31+L31+R31+X31+AD31+AJ31+AP31+AV31)*15)</f>
        <v/>
      </c>
      <c r="BD31" s="38">
        <f>IF(H31+N31+T31+Z31+AF31+AL31+AR31+AX31=0,"",H31+N31+T31+Z31+AF31+AL31+AR31+AX31)</f>
        <v>2</v>
      </c>
      <c r="BE31" s="39">
        <f>IF((D31+J31+P31+V31+AB31+F31+L31+R31+X31+AD31+AH31+AN31+AT31+AF31+AP31+AV31)=0,"",(D31+J31+P31+V31+AB31+F31+L31+R31+X31+AD31+AH31+AN31+AT31+AJ31+AP31+AV31))</f>
        <v>2</v>
      </c>
      <c r="BF31" s="429" t="s">
        <v>62</v>
      </c>
      <c r="BG31" s="278" t="s">
        <v>63</v>
      </c>
    </row>
    <row r="32" spans="1:59" s="40" customFormat="1" ht="16.149999999999999" hidden="1" customHeight="1" x14ac:dyDescent="0.2">
      <c r="A32" s="622" t="s">
        <v>86</v>
      </c>
      <c r="B32" s="29" t="s">
        <v>29</v>
      </c>
      <c r="C32" s="604" t="s">
        <v>490</v>
      </c>
      <c r="D32" s="50"/>
      <c r="E32" s="51" t="str">
        <f t="shared" ref="E32" si="44">IF(D32*15=0,"",D32*15)</f>
        <v/>
      </c>
      <c r="F32" s="52"/>
      <c r="G32" s="51" t="str">
        <f t="shared" ref="G32" si="45">IF(F32*15=0,"",F32*15)</f>
        <v/>
      </c>
      <c r="H32" s="52"/>
      <c r="I32" s="53"/>
      <c r="J32" s="54"/>
      <c r="K32" s="51" t="str">
        <f t="shared" ref="K32" si="46">IF(J32*15=0,"",J32*15)</f>
        <v/>
      </c>
      <c r="L32" s="52"/>
      <c r="M32" s="51" t="str">
        <f t="shared" ref="M32" si="47">IF(L32*15=0,"",L32*15)</f>
        <v/>
      </c>
      <c r="N32" s="52"/>
      <c r="O32" s="53"/>
      <c r="P32" s="340">
        <v>2</v>
      </c>
      <c r="Q32" s="51">
        <f>IF(P32*15=0,"",P32*15)</f>
        <v>30</v>
      </c>
      <c r="R32" s="62"/>
      <c r="S32" s="32" t="str">
        <f>IF(R32*15=0,"",R32*15)</f>
        <v/>
      </c>
      <c r="T32" s="62">
        <v>2</v>
      </c>
      <c r="U32" s="64" t="s">
        <v>36</v>
      </c>
      <c r="V32" s="35"/>
      <c r="W32" s="32" t="str">
        <f t="shared" ref="W32" si="48">IF(V32*15=0,"",V32*15)</f>
        <v/>
      </c>
      <c r="X32" s="33"/>
      <c r="Y32" s="32" t="str">
        <f t="shared" ref="Y32" si="49">IF(X32*15=0,"",X32*15)</f>
        <v/>
      </c>
      <c r="Z32" s="33"/>
      <c r="AA32" s="34"/>
      <c r="AB32" s="35"/>
      <c r="AC32" s="32" t="str">
        <f t="shared" ref="AC32" si="50">IF(AB32*15=0,"",AB32*15)</f>
        <v/>
      </c>
      <c r="AD32" s="33"/>
      <c r="AE32" s="32" t="str">
        <f t="shared" ref="AE32" si="51">IF(AD32*15=0,"",AD32*15)</f>
        <v/>
      </c>
      <c r="AF32" s="33"/>
      <c r="AG32" s="36"/>
      <c r="AH32" s="35"/>
      <c r="AI32" s="32" t="str">
        <f t="shared" ref="AI32" si="52">IF(AH32*15=0,"",AH32*15)</f>
        <v/>
      </c>
      <c r="AJ32" s="33"/>
      <c r="AK32" s="32" t="str">
        <f t="shared" ref="AK32" si="53">IF(AJ32*15=0,"",AJ32*15)</f>
        <v/>
      </c>
      <c r="AL32" s="33"/>
      <c r="AM32" s="36"/>
      <c r="AN32" s="35"/>
      <c r="AO32" s="32" t="str">
        <f t="shared" ref="AO32" si="54">IF(AN32*15=0,"",AN32*15)</f>
        <v/>
      </c>
      <c r="AP32" s="33"/>
      <c r="AQ32" s="32" t="str">
        <f t="shared" ref="AQ32" si="55">IF(AP32*15=0,"",AP32*15)</f>
        <v/>
      </c>
      <c r="AR32" s="33"/>
      <c r="AS32" s="36"/>
      <c r="AT32" s="35"/>
      <c r="AU32" s="32" t="str">
        <f t="shared" ref="AU32" si="56">IF(AT32*15=0,"",AT32*15)</f>
        <v/>
      </c>
      <c r="AV32" s="33"/>
      <c r="AW32" s="32" t="str">
        <f t="shared" ref="AW32" si="57">IF(AV32*15=0,"",AV32*15)</f>
        <v/>
      </c>
      <c r="AX32" s="33"/>
      <c r="AY32" s="36"/>
      <c r="AZ32" s="37">
        <f t="shared" ref="AZ32" si="58">IF(D32+J32+P32+V32+AB32+AH32+AN32+AT32=0,"",D32+J32+P32+V32+AB32+AH32+AN32+AT32)</f>
        <v>2</v>
      </c>
      <c r="BA32" s="32">
        <f t="shared" ref="BA32" si="59">IF((D32+J32+P32+V32+AB32+AH32+AN32+AT32)*15=0,"",(D32+J32+P32+V32+AB32+AH32+AN32+AT32)*15)</f>
        <v>30</v>
      </c>
      <c r="BB32" s="38" t="str">
        <f t="shared" ref="BB32" si="60">IF(F32+L32+R32+X32+AD32+AJ32+AP32+AV32=0,"",F32+L32+R32+X32+AD32+AJ32+AP32+AV32)</f>
        <v/>
      </c>
      <c r="BC32" s="32" t="str">
        <f t="shared" ref="BC32" si="61">IF((F32+L32+R32+X32+AD32+AJ32+AP32+AV32)*15=0,"",(F32+L32+R32+X32+AD32+AJ32+AP32+AV32)*15)</f>
        <v/>
      </c>
      <c r="BD32" s="38">
        <f t="shared" ref="BD32" si="62">IF(H32+N32+T32+Z32+AF32+AL32+AR32+AX32=0,"",H32+N32+T32+Z32+AF32+AL32+AR32+AX32)</f>
        <v>2</v>
      </c>
      <c r="BE32" s="39">
        <f t="shared" ref="BE32" si="63">IF((D32+J32+P32+V32+AB32+F32+L32+R32+X32+AD32+AH32+AN32+AT32+AF32+AP32+AV32)=0,"",(D32+J32+P32+V32+AB32+F32+L32+R32+X32+AD32+AH32+AN32+AT32+AJ32+AP32+AV32))</f>
        <v>2</v>
      </c>
      <c r="BF32" s="430" t="s">
        <v>87</v>
      </c>
      <c r="BG32" s="43" t="s">
        <v>88</v>
      </c>
    </row>
    <row r="33" spans="1:59" s="40" customFormat="1" ht="16.149999999999999" hidden="1" customHeight="1" x14ac:dyDescent="0.2">
      <c r="A33" s="41" t="s">
        <v>89</v>
      </c>
      <c r="B33" s="29" t="s">
        <v>29</v>
      </c>
      <c r="C33" s="30" t="s">
        <v>90</v>
      </c>
      <c r="D33" s="50"/>
      <c r="E33" s="51" t="str">
        <f t="shared" si="22"/>
        <v/>
      </c>
      <c r="F33" s="52"/>
      <c r="G33" s="51" t="str">
        <f>IF(F33*15=0,"",F33*15)</f>
        <v/>
      </c>
      <c r="H33" s="52"/>
      <c r="I33" s="53"/>
      <c r="J33" s="54"/>
      <c r="K33" s="51" t="str">
        <f t="shared" si="24"/>
        <v/>
      </c>
      <c r="L33" s="52"/>
      <c r="M33" s="51" t="str">
        <f t="shared" si="25"/>
        <v/>
      </c>
      <c r="N33" s="52"/>
      <c r="O33" s="53"/>
      <c r="P33" s="35">
        <v>1</v>
      </c>
      <c r="Q33" s="32">
        <f t="shared" si="26"/>
        <v>15</v>
      </c>
      <c r="R33" s="33"/>
      <c r="S33" s="32" t="str">
        <f t="shared" si="27"/>
        <v/>
      </c>
      <c r="T33" s="33">
        <v>2</v>
      </c>
      <c r="U33" s="34" t="s">
        <v>29</v>
      </c>
      <c r="V33" s="35"/>
      <c r="W33" s="32" t="str">
        <f t="shared" si="28"/>
        <v/>
      </c>
      <c r="X33" s="33"/>
      <c r="Y33" s="32" t="str">
        <f t="shared" si="29"/>
        <v/>
      </c>
      <c r="Z33" s="33"/>
      <c r="AA33" s="34"/>
      <c r="AB33" s="35"/>
      <c r="AC33" s="32" t="str">
        <f t="shared" si="30"/>
        <v/>
      </c>
      <c r="AD33" s="33"/>
      <c r="AE33" s="32" t="str">
        <f t="shared" si="31"/>
        <v/>
      </c>
      <c r="AF33" s="33"/>
      <c r="AG33" s="36"/>
      <c r="AH33" s="35"/>
      <c r="AI33" s="32" t="str">
        <f t="shared" si="32"/>
        <v/>
      </c>
      <c r="AJ33" s="33"/>
      <c r="AK33" s="32" t="str">
        <f t="shared" si="33"/>
        <v/>
      </c>
      <c r="AL33" s="33"/>
      <c r="AM33" s="36"/>
      <c r="AN33" s="35"/>
      <c r="AO33" s="32" t="str">
        <f t="shared" si="34"/>
        <v/>
      </c>
      <c r="AP33" s="33"/>
      <c r="AQ33" s="32" t="str">
        <f t="shared" si="35"/>
        <v/>
      </c>
      <c r="AR33" s="33"/>
      <c r="AS33" s="36"/>
      <c r="AT33" s="35"/>
      <c r="AU33" s="32" t="str">
        <f t="shared" si="36"/>
        <v/>
      </c>
      <c r="AV33" s="33"/>
      <c r="AW33" s="32" t="str">
        <f t="shared" si="37"/>
        <v/>
      </c>
      <c r="AX33" s="33"/>
      <c r="AY33" s="36"/>
      <c r="AZ33" s="37">
        <f t="shared" si="38"/>
        <v>1</v>
      </c>
      <c r="BA33" s="32">
        <f t="shared" si="39"/>
        <v>15</v>
      </c>
      <c r="BB33" s="38" t="str">
        <f t="shared" si="40"/>
        <v/>
      </c>
      <c r="BC33" s="32" t="str">
        <f t="shared" si="41"/>
        <v/>
      </c>
      <c r="BD33" s="38">
        <f t="shared" si="42"/>
        <v>2</v>
      </c>
      <c r="BE33" s="39">
        <f t="shared" si="43"/>
        <v>1</v>
      </c>
      <c r="BF33" s="429" t="s">
        <v>91</v>
      </c>
      <c r="BG33" s="278" t="s">
        <v>92</v>
      </c>
    </row>
    <row r="34" spans="1:59" s="40" customFormat="1" ht="16.149999999999999" hidden="1" customHeight="1" x14ac:dyDescent="0.2">
      <c r="A34" s="41" t="s">
        <v>93</v>
      </c>
      <c r="B34" s="29" t="s">
        <v>29</v>
      </c>
      <c r="C34" s="30" t="s">
        <v>94</v>
      </c>
      <c r="D34" s="50"/>
      <c r="E34" s="51" t="str">
        <f t="shared" si="22"/>
        <v/>
      </c>
      <c r="F34" s="52"/>
      <c r="G34" s="51" t="str">
        <f t="shared" si="23"/>
        <v/>
      </c>
      <c r="H34" s="52"/>
      <c r="I34" s="53"/>
      <c r="J34" s="54"/>
      <c r="K34" s="51" t="str">
        <f t="shared" si="24"/>
        <v/>
      </c>
      <c r="L34" s="52"/>
      <c r="M34" s="51" t="str">
        <f t="shared" si="25"/>
        <v/>
      </c>
      <c r="N34" s="52"/>
      <c r="O34" s="53"/>
      <c r="P34" s="35">
        <v>2</v>
      </c>
      <c r="Q34" s="32">
        <f t="shared" si="26"/>
        <v>30</v>
      </c>
      <c r="R34" s="33"/>
      <c r="S34" s="32" t="str">
        <f t="shared" si="27"/>
        <v/>
      </c>
      <c r="T34" s="33">
        <v>2</v>
      </c>
      <c r="U34" s="34" t="s">
        <v>36</v>
      </c>
      <c r="V34" s="35"/>
      <c r="W34" s="32" t="str">
        <f t="shared" si="28"/>
        <v/>
      </c>
      <c r="X34" s="33"/>
      <c r="Y34" s="32" t="str">
        <f t="shared" si="29"/>
        <v/>
      </c>
      <c r="Z34" s="33"/>
      <c r="AA34" s="34"/>
      <c r="AB34" s="35"/>
      <c r="AC34" s="32" t="str">
        <f t="shared" si="30"/>
        <v/>
      </c>
      <c r="AD34" s="33"/>
      <c r="AE34" s="32" t="str">
        <f t="shared" si="31"/>
        <v/>
      </c>
      <c r="AF34" s="33"/>
      <c r="AG34" s="36"/>
      <c r="AH34" s="35"/>
      <c r="AI34" s="32" t="str">
        <f t="shared" si="32"/>
        <v/>
      </c>
      <c r="AJ34" s="33"/>
      <c r="AK34" s="32" t="str">
        <f t="shared" si="33"/>
        <v/>
      </c>
      <c r="AL34" s="33"/>
      <c r="AM34" s="36"/>
      <c r="AN34" s="35"/>
      <c r="AO34" s="32" t="str">
        <f t="shared" si="34"/>
        <v/>
      </c>
      <c r="AP34" s="33"/>
      <c r="AQ34" s="32" t="str">
        <f t="shared" si="35"/>
        <v/>
      </c>
      <c r="AR34" s="33"/>
      <c r="AS34" s="36"/>
      <c r="AT34" s="35"/>
      <c r="AU34" s="32" t="str">
        <f t="shared" si="36"/>
        <v/>
      </c>
      <c r="AV34" s="33"/>
      <c r="AW34" s="32" t="str">
        <f t="shared" si="37"/>
        <v/>
      </c>
      <c r="AX34" s="33"/>
      <c r="AY34" s="36"/>
      <c r="AZ34" s="37">
        <f t="shared" si="38"/>
        <v>2</v>
      </c>
      <c r="BA34" s="32">
        <f t="shared" si="39"/>
        <v>30</v>
      </c>
      <c r="BB34" s="38" t="str">
        <f t="shared" si="40"/>
        <v/>
      </c>
      <c r="BC34" s="32" t="str">
        <f t="shared" si="41"/>
        <v/>
      </c>
      <c r="BD34" s="38">
        <f t="shared" si="42"/>
        <v>2</v>
      </c>
      <c r="BE34" s="39">
        <f t="shared" si="43"/>
        <v>2</v>
      </c>
      <c r="BF34" s="429" t="s">
        <v>95</v>
      </c>
      <c r="BG34" s="278" t="s">
        <v>96</v>
      </c>
    </row>
    <row r="35" spans="1:59" s="40" customFormat="1" ht="16.149999999999999" hidden="1" customHeight="1" x14ac:dyDescent="0.2">
      <c r="A35" s="41" t="s">
        <v>97</v>
      </c>
      <c r="B35" s="29" t="s">
        <v>29</v>
      </c>
      <c r="C35" s="30" t="s">
        <v>98</v>
      </c>
      <c r="D35" s="50"/>
      <c r="E35" s="51" t="str">
        <f t="shared" si="22"/>
        <v/>
      </c>
      <c r="F35" s="52"/>
      <c r="G35" s="51" t="str">
        <f t="shared" si="23"/>
        <v/>
      </c>
      <c r="H35" s="52"/>
      <c r="I35" s="53"/>
      <c r="J35" s="54"/>
      <c r="K35" s="51" t="str">
        <f t="shared" si="24"/>
        <v/>
      </c>
      <c r="L35" s="52"/>
      <c r="M35" s="51" t="str">
        <f t="shared" si="25"/>
        <v/>
      </c>
      <c r="N35" s="52"/>
      <c r="O35" s="53"/>
      <c r="P35" s="35">
        <v>2</v>
      </c>
      <c r="Q35" s="32">
        <f t="shared" si="26"/>
        <v>30</v>
      </c>
      <c r="R35" s="33"/>
      <c r="S35" s="32" t="str">
        <f t="shared" si="27"/>
        <v/>
      </c>
      <c r="T35" s="33">
        <v>2</v>
      </c>
      <c r="U35" s="34" t="s">
        <v>29</v>
      </c>
      <c r="V35" s="35"/>
      <c r="W35" s="32" t="str">
        <f t="shared" si="28"/>
        <v/>
      </c>
      <c r="X35" s="33"/>
      <c r="Y35" s="32" t="str">
        <f t="shared" si="29"/>
        <v/>
      </c>
      <c r="Z35" s="33"/>
      <c r="AA35" s="34"/>
      <c r="AB35" s="35"/>
      <c r="AC35" s="32" t="str">
        <f t="shared" si="30"/>
        <v/>
      </c>
      <c r="AD35" s="33"/>
      <c r="AE35" s="32" t="str">
        <f t="shared" si="31"/>
        <v/>
      </c>
      <c r="AF35" s="33"/>
      <c r="AG35" s="36"/>
      <c r="AH35" s="35"/>
      <c r="AI35" s="32" t="str">
        <f t="shared" si="32"/>
        <v/>
      </c>
      <c r="AJ35" s="33"/>
      <c r="AK35" s="32" t="str">
        <f t="shared" si="33"/>
        <v/>
      </c>
      <c r="AL35" s="33"/>
      <c r="AM35" s="36"/>
      <c r="AN35" s="35"/>
      <c r="AO35" s="32" t="str">
        <f t="shared" si="34"/>
        <v/>
      </c>
      <c r="AP35" s="33"/>
      <c r="AQ35" s="32" t="str">
        <f t="shared" si="35"/>
        <v/>
      </c>
      <c r="AR35" s="33"/>
      <c r="AS35" s="36"/>
      <c r="AT35" s="35"/>
      <c r="AU35" s="32" t="str">
        <f t="shared" si="36"/>
        <v/>
      </c>
      <c r="AV35" s="33"/>
      <c r="AW35" s="32" t="str">
        <f t="shared" si="37"/>
        <v/>
      </c>
      <c r="AX35" s="33"/>
      <c r="AY35" s="36"/>
      <c r="AZ35" s="37">
        <f t="shared" si="38"/>
        <v>2</v>
      </c>
      <c r="BA35" s="32">
        <f t="shared" si="39"/>
        <v>30</v>
      </c>
      <c r="BB35" s="38" t="str">
        <f t="shared" si="40"/>
        <v/>
      </c>
      <c r="BC35" s="32" t="str">
        <f t="shared" si="41"/>
        <v/>
      </c>
      <c r="BD35" s="38">
        <f t="shared" si="42"/>
        <v>2</v>
      </c>
      <c r="BE35" s="39">
        <f t="shared" si="43"/>
        <v>2</v>
      </c>
      <c r="BF35" s="429" t="s">
        <v>99</v>
      </c>
      <c r="BG35" s="290" t="s">
        <v>100</v>
      </c>
    </row>
    <row r="36" spans="1:59" s="40" customFormat="1" ht="16.149999999999999" hidden="1" customHeight="1" x14ac:dyDescent="0.2">
      <c r="A36" s="41" t="s">
        <v>101</v>
      </c>
      <c r="B36" s="29" t="s">
        <v>29</v>
      </c>
      <c r="C36" s="30" t="s">
        <v>102</v>
      </c>
      <c r="D36" s="50"/>
      <c r="E36" s="51" t="str">
        <f t="shared" si="22"/>
        <v/>
      </c>
      <c r="F36" s="52"/>
      <c r="G36" s="51" t="str">
        <f t="shared" si="23"/>
        <v/>
      </c>
      <c r="H36" s="52"/>
      <c r="I36" s="53"/>
      <c r="J36" s="54"/>
      <c r="K36" s="51" t="str">
        <f t="shared" si="24"/>
        <v/>
      </c>
      <c r="L36" s="52"/>
      <c r="M36" s="51" t="str">
        <f t="shared" si="25"/>
        <v/>
      </c>
      <c r="N36" s="52"/>
      <c r="O36" s="53"/>
      <c r="P36" s="35">
        <v>1</v>
      </c>
      <c r="Q36" s="32">
        <f t="shared" si="26"/>
        <v>15</v>
      </c>
      <c r="R36" s="33"/>
      <c r="S36" s="32" t="str">
        <f t="shared" si="27"/>
        <v/>
      </c>
      <c r="T36" s="33">
        <v>2</v>
      </c>
      <c r="U36" s="34" t="s">
        <v>29</v>
      </c>
      <c r="V36" s="35"/>
      <c r="W36" s="32" t="str">
        <f>IF(V36*15=0,"",V36*15)</f>
        <v/>
      </c>
      <c r="X36" s="33"/>
      <c r="Y36" s="32" t="str">
        <f t="shared" si="29"/>
        <v/>
      </c>
      <c r="Z36" s="33"/>
      <c r="AA36" s="34"/>
      <c r="AB36" s="35"/>
      <c r="AC36" s="32" t="str">
        <f t="shared" si="30"/>
        <v/>
      </c>
      <c r="AD36" s="33"/>
      <c r="AE36" s="32" t="str">
        <f t="shared" si="31"/>
        <v/>
      </c>
      <c r="AF36" s="33"/>
      <c r="AG36" s="36"/>
      <c r="AH36" s="35"/>
      <c r="AI36" s="32" t="str">
        <f t="shared" si="32"/>
        <v/>
      </c>
      <c r="AJ36" s="33"/>
      <c r="AK36" s="32" t="str">
        <f t="shared" si="33"/>
        <v/>
      </c>
      <c r="AL36" s="33"/>
      <c r="AM36" s="36"/>
      <c r="AN36" s="35"/>
      <c r="AO36" s="32" t="str">
        <f t="shared" si="34"/>
        <v/>
      </c>
      <c r="AP36" s="33"/>
      <c r="AQ36" s="32" t="str">
        <f t="shared" si="35"/>
        <v/>
      </c>
      <c r="AR36" s="33"/>
      <c r="AS36" s="36"/>
      <c r="AT36" s="35"/>
      <c r="AU36" s="32" t="str">
        <f t="shared" si="36"/>
        <v/>
      </c>
      <c r="AV36" s="33"/>
      <c r="AW36" s="32" t="str">
        <f t="shared" si="37"/>
        <v/>
      </c>
      <c r="AX36" s="33"/>
      <c r="AY36" s="36"/>
      <c r="AZ36" s="37">
        <f t="shared" si="38"/>
        <v>1</v>
      </c>
      <c r="BA36" s="32">
        <f t="shared" si="39"/>
        <v>15</v>
      </c>
      <c r="BB36" s="38" t="str">
        <f t="shared" si="40"/>
        <v/>
      </c>
      <c r="BC36" s="32" t="str">
        <f t="shared" si="41"/>
        <v/>
      </c>
      <c r="BD36" s="38">
        <f t="shared" si="42"/>
        <v>2</v>
      </c>
      <c r="BE36" s="39">
        <f t="shared" si="43"/>
        <v>1</v>
      </c>
      <c r="BF36" s="429" t="s">
        <v>103</v>
      </c>
      <c r="BG36" s="278" t="s">
        <v>104</v>
      </c>
    </row>
    <row r="37" spans="1:59" s="40" customFormat="1" ht="16.149999999999999" hidden="1" customHeight="1" x14ac:dyDescent="0.2">
      <c r="A37" s="41" t="s">
        <v>105</v>
      </c>
      <c r="B37" s="29" t="s">
        <v>29</v>
      </c>
      <c r="C37" s="30" t="s">
        <v>106</v>
      </c>
      <c r="D37" s="50"/>
      <c r="E37" s="51" t="str">
        <f t="shared" si="22"/>
        <v/>
      </c>
      <c r="F37" s="52"/>
      <c r="G37" s="51" t="str">
        <f t="shared" si="23"/>
        <v/>
      </c>
      <c r="H37" s="52"/>
      <c r="I37" s="647"/>
      <c r="J37" s="54"/>
      <c r="K37" s="51" t="str">
        <f t="shared" si="24"/>
        <v/>
      </c>
      <c r="L37" s="52"/>
      <c r="M37" s="51" t="str">
        <f t="shared" si="25"/>
        <v/>
      </c>
      <c r="N37" s="52"/>
      <c r="O37" s="647"/>
      <c r="P37" s="35"/>
      <c r="Q37" s="32" t="str">
        <f t="shared" si="26"/>
        <v/>
      </c>
      <c r="R37" s="33"/>
      <c r="S37" s="32" t="str">
        <f t="shared" si="27"/>
        <v/>
      </c>
      <c r="T37" s="33"/>
      <c r="U37" s="44"/>
      <c r="V37" s="35">
        <v>1</v>
      </c>
      <c r="W37" s="32">
        <f t="shared" si="28"/>
        <v>15</v>
      </c>
      <c r="X37" s="33">
        <v>1</v>
      </c>
      <c r="Y37" s="32">
        <f t="shared" si="29"/>
        <v>15</v>
      </c>
      <c r="Z37" s="33">
        <v>2</v>
      </c>
      <c r="AA37" s="44" t="s">
        <v>43</v>
      </c>
      <c r="AB37" s="45"/>
      <c r="AC37" s="46" t="str">
        <f t="shared" si="30"/>
        <v/>
      </c>
      <c r="AD37" s="47"/>
      <c r="AE37" s="46" t="str">
        <f t="shared" si="31"/>
        <v/>
      </c>
      <c r="AF37" s="47"/>
      <c r="AG37" s="48"/>
      <c r="AH37" s="45"/>
      <c r="AI37" s="46" t="str">
        <f t="shared" si="32"/>
        <v/>
      </c>
      <c r="AJ37" s="47"/>
      <c r="AK37" s="46" t="str">
        <f t="shared" si="33"/>
        <v/>
      </c>
      <c r="AL37" s="47"/>
      <c r="AM37" s="48"/>
      <c r="AN37" s="45"/>
      <c r="AO37" s="46" t="str">
        <f t="shared" si="34"/>
        <v/>
      </c>
      <c r="AP37" s="47"/>
      <c r="AQ37" s="46" t="str">
        <f t="shared" si="35"/>
        <v/>
      </c>
      <c r="AR37" s="47"/>
      <c r="AS37" s="48"/>
      <c r="AT37" s="45"/>
      <c r="AU37" s="46" t="str">
        <f t="shared" si="36"/>
        <v/>
      </c>
      <c r="AV37" s="47"/>
      <c r="AW37" s="46" t="str">
        <f t="shared" si="37"/>
        <v/>
      </c>
      <c r="AX37" s="47"/>
      <c r="AY37" s="48"/>
      <c r="AZ37" s="37">
        <f t="shared" si="38"/>
        <v>1</v>
      </c>
      <c r="BA37" s="32">
        <f t="shared" si="39"/>
        <v>15</v>
      </c>
      <c r="BB37" s="38">
        <f t="shared" si="40"/>
        <v>1</v>
      </c>
      <c r="BC37" s="32">
        <f t="shared" si="41"/>
        <v>15</v>
      </c>
      <c r="BD37" s="38">
        <f t="shared" si="42"/>
        <v>2</v>
      </c>
      <c r="BE37" s="49">
        <f t="shared" si="43"/>
        <v>2</v>
      </c>
      <c r="BF37" s="429" t="s">
        <v>66</v>
      </c>
      <c r="BG37" s="278" t="s">
        <v>107</v>
      </c>
    </row>
    <row r="38" spans="1:59" s="395" customFormat="1" ht="16.149999999999999" hidden="1" customHeight="1" x14ac:dyDescent="0.2">
      <c r="A38" s="385"/>
      <c r="B38" s="386"/>
      <c r="C38" s="387" t="s">
        <v>108</v>
      </c>
      <c r="D38" s="388">
        <f>IF(SUM(D23:D37)=0,"",SUM(D23:D37))</f>
        <v>7</v>
      </c>
      <c r="E38" s="389">
        <f>IF(SUM(D23:D37)*15=0,"",SUM(D23:D37)*15)</f>
        <v>105</v>
      </c>
      <c r="F38" s="389" t="str">
        <f>IF(SUM(F23:F37)=0,"",SUM(F23:F37))</f>
        <v/>
      </c>
      <c r="G38" s="389">
        <f>SUM(G23:G37)</f>
        <v>0</v>
      </c>
      <c r="H38" s="250">
        <f>IF(SUM(H23:H37)=0,"",SUM(H23:H37))</f>
        <v>6</v>
      </c>
      <c r="I38" s="390">
        <f>IF(SUM(D23:D37)+SUM(F23:F37)=0,"",SUM(D23:D37)+SUM(F23:F37))</f>
        <v>7</v>
      </c>
      <c r="J38" s="388">
        <f>IF(SUM(J23:J37)=0,"",SUM(J23:J37))</f>
        <v>12</v>
      </c>
      <c r="K38" s="389">
        <f>IF(SUM(J23:J37)*15=0,"",SUM(J23:J37)*15)</f>
        <v>180</v>
      </c>
      <c r="L38" s="389" t="str">
        <f>IF(SUM(L23:L37)=0,"",SUM(L23:L37))</f>
        <v/>
      </c>
      <c r="M38" s="389" t="str">
        <f>IF(SUM(L23:L37)*15=0,"",SUM(L23:L37)*15)</f>
        <v/>
      </c>
      <c r="N38" s="250">
        <f>IF(SUM(N23:N37)=0,"",SUM(N23:N37))</f>
        <v>12</v>
      </c>
      <c r="O38" s="390">
        <f>IF(SUM(J23:J37)+SUM(L23:L37)=0,"",SUM(J23:J37)+SUM(L23:L37))</f>
        <v>12</v>
      </c>
      <c r="P38" s="388">
        <f>IF(SUM(P23:P37)=0,"",SUM(P23:P37))</f>
        <v>8</v>
      </c>
      <c r="Q38" s="389">
        <f>IF(SUM(P23:P37)*15=0,"",SUM(P23:P37)*15)</f>
        <v>120</v>
      </c>
      <c r="R38" s="389" t="str">
        <f>IF(SUM(R23:R37)=0,"",SUM(R23:R37))</f>
        <v/>
      </c>
      <c r="S38" s="389" t="str">
        <f>IF(SUM(R23:R37)*15=0,"",SUM(R23:R37)*15)</f>
        <v/>
      </c>
      <c r="T38" s="250">
        <f>IF(SUM(T23:T37)=0,"",SUM(T23:T37))</f>
        <v>10</v>
      </c>
      <c r="U38" s="390">
        <f>IF(SUM(P23:P37)+SUM(R23:R37)=0,"",SUM(P23:P37)+SUM(R23:R37))</f>
        <v>8</v>
      </c>
      <c r="V38" s="388">
        <f>IF(SUM(V23:V37)=0,"",SUM(V23:V37))</f>
        <v>1</v>
      </c>
      <c r="W38" s="389">
        <f>IF(SUM(V23:V37)*15=0,"",SUM(V23:V37)*15)</f>
        <v>15</v>
      </c>
      <c r="X38" s="389">
        <f>IF(SUM(X23:X37)=0,"",SUM(X23:X37))</f>
        <v>1</v>
      </c>
      <c r="Y38" s="389">
        <f>IF(SUM(X23:X37)*15=0,"",SUM(X23:X37)*15)</f>
        <v>15</v>
      </c>
      <c r="Z38" s="250">
        <f>IF(SUM(Z23:Z37)=0,"",SUM(Z23:Z37))</f>
        <v>2</v>
      </c>
      <c r="AA38" s="390">
        <f>IF(SUM(V23:V37)+SUM(X23:X37)=0,"",SUM(V23:V37)+SUM(X23:X37))</f>
        <v>2</v>
      </c>
      <c r="AB38" s="388" t="str">
        <f>IF(SUM(AB23:AB37)=0,"",SUM(AB23:AB37))</f>
        <v/>
      </c>
      <c r="AC38" s="389" t="str">
        <f>IF(SUM(AB23:AB37)*15=0,"",SUM(AB23:AB37)*15)</f>
        <v/>
      </c>
      <c r="AD38" s="389" t="str">
        <f>IF(SUM(AD23:AD37)=0,"",SUM(AD23:AD37))</f>
        <v/>
      </c>
      <c r="AE38" s="389" t="str">
        <f>IF(SUM(AD23:AD37)*15=0,"",SUM(AD23:AD37)*15)</f>
        <v/>
      </c>
      <c r="AF38" s="389" t="str">
        <f>IF(SUM(AF23:AF37)=0,"",SUM(AF23:AF37))</f>
        <v/>
      </c>
      <c r="AG38" s="391" t="str">
        <f>IF(SUM(AB23:AB37)+SUM(AD23:AD37)=0,"",SUM(AB23:AB37)+SUM(AD23:AD37))</f>
        <v/>
      </c>
      <c r="AH38" s="388" t="str">
        <f>IF(SUM(AH23:AH37)=0,"",SUM(AH23:AH37))</f>
        <v/>
      </c>
      <c r="AI38" s="389" t="str">
        <f>IF(SUM(AH23:AH37)*15=0,"",SUM(AH23:AH37)*15)</f>
        <v/>
      </c>
      <c r="AJ38" s="389" t="str">
        <f>IF(SUM(AJ23:AJ37)=0,"",SUM(AJ23:AJ37))</f>
        <v/>
      </c>
      <c r="AK38" s="389" t="str">
        <f>IF(SUM(AJ23:AJ37)*15=0,"",SUM(AJ23:AJ37)*15)</f>
        <v/>
      </c>
      <c r="AL38" s="389" t="str">
        <f>IF(SUM(AL23:AL37)=0,"",SUM(AL23:AL37))</f>
        <v/>
      </c>
      <c r="AM38" s="391" t="str">
        <f>IF(SUM(AH23:AH37)+SUM(AJ23:AJ37)=0,"",SUM(AH23:AH37)+SUM(AJ23:AJ37))</f>
        <v/>
      </c>
      <c r="AN38" s="388" t="str">
        <f>IF(SUM(AN23:AN37)=0,"",SUM(AN23:AN37))</f>
        <v/>
      </c>
      <c r="AO38" s="389" t="str">
        <f>IF(SUM(AN23:AN37)*15=0,"",SUM(AN23:AN37)*15)</f>
        <v/>
      </c>
      <c r="AP38" s="389" t="str">
        <f>IF(SUM(AP23:AP37)=0,"",SUM(AP23:AP37))</f>
        <v/>
      </c>
      <c r="AQ38" s="389" t="str">
        <f>IF(SUM(AP23:AP37)*15=0,"",SUM(AP23:AP37)*15)</f>
        <v/>
      </c>
      <c r="AR38" s="389" t="str">
        <f>IF(SUM(AR23:AR37)=0,"",SUM(AR23:AR37))</f>
        <v/>
      </c>
      <c r="AS38" s="391" t="str">
        <f>IF(SUM(AN23:AN37)+SUM(AP23:AP37)=0,"",SUM(AN23:AN37)+SUM(AP23:AP37))</f>
        <v/>
      </c>
      <c r="AT38" s="388" t="str">
        <f>IF(SUM(AT23:AT37)=0,"",SUM(AT23:AT37))</f>
        <v/>
      </c>
      <c r="AU38" s="389" t="str">
        <f>IF(SUM(AT23:AT37)*15=0,"",SUM(AT23:AT37)*15)</f>
        <v/>
      </c>
      <c r="AV38" s="389" t="str">
        <f>IF(SUM(AV23:AV37)=0,"",SUM(AV23:AV37))</f>
        <v/>
      </c>
      <c r="AW38" s="389" t="str">
        <f>IF(SUM(AV23:AV37)*15=0,"",SUM(AV23:AV37)*15)</f>
        <v/>
      </c>
      <c r="AX38" s="389" t="str">
        <f>IF(SUM(AX23:AX37)=0,"",SUM(AX23:AX37))</f>
        <v/>
      </c>
      <c r="AY38" s="391" t="str">
        <f>IF(SUM(AT23:AT37)+SUM(AV23:AV37)=0,"",SUM(AT23:AT37)+SUM(AV23:AV37))</f>
        <v/>
      </c>
      <c r="AZ38" s="392">
        <f>IF(SUM(AZ23:AZ37)=0,"",SUM(AZ23:AZ37))</f>
        <v>28</v>
      </c>
      <c r="BA38" s="389">
        <f>IF(SUM(AZ23:AZ37)*15=0,"",SUM(AZ23:AZ37)*15)</f>
        <v>420</v>
      </c>
      <c r="BB38" s="389">
        <f>IF(SUM(BB23:BB37)=0,"",SUM(BB23:BB37))</f>
        <v>1</v>
      </c>
      <c r="BC38" s="389">
        <f>IF(SUM(BB23:BB37)*15=0,"",SUM(BB23:BB37)*15)</f>
        <v>15</v>
      </c>
      <c r="BD38" s="250">
        <f>IF(SUM(BD23:BD37)=0,"",SUM(BD23:BD37))</f>
        <v>30</v>
      </c>
      <c r="BE38" s="393">
        <f>IF(SUM(AZ23:AZ37)+SUM(BB23:BB37)=0,"",SUM(AZ23:AZ37)+SUM(BB23:BB37))</f>
        <v>29</v>
      </c>
      <c r="BF38" s="431"/>
      <c r="BG38" s="394"/>
    </row>
    <row r="39" spans="1:59" s="289" customFormat="1" ht="16.149999999999999" hidden="1" customHeight="1" x14ac:dyDescent="0.2">
      <c r="A39" s="287" t="s">
        <v>109</v>
      </c>
      <c r="B39" s="288"/>
      <c r="C39" s="368" t="s">
        <v>110</v>
      </c>
      <c r="D39" s="713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788"/>
      <c r="Y39" s="788"/>
      <c r="Z39" s="788"/>
      <c r="AA39" s="788"/>
      <c r="AB39" s="788"/>
      <c r="AC39" s="788"/>
      <c r="AD39" s="788"/>
      <c r="AE39" s="788"/>
      <c r="AF39" s="788"/>
      <c r="AG39" s="788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585"/>
      <c r="BA39" s="580"/>
      <c r="BB39" s="580"/>
      <c r="BC39" s="580"/>
      <c r="BD39" s="580"/>
      <c r="BE39" s="581"/>
      <c r="BF39" s="425"/>
      <c r="BG39" s="3"/>
    </row>
    <row r="40" spans="1:59" s="40" customFormat="1" ht="16.149999999999999" hidden="1" customHeight="1" x14ac:dyDescent="0.2">
      <c r="A40" s="623" t="s">
        <v>380</v>
      </c>
      <c r="B40" s="29" t="s">
        <v>29</v>
      </c>
      <c r="C40" s="624" t="s">
        <v>111</v>
      </c>
      <c r="D40" s="50"/>
      <c r="E40" s="51" t="str">
        <f t="shared" ref="E40:E46" si="64">IF(D40*15=0,"",D40*15)</f>
        <v/>
      </c>
      <c r="F40" s="52"/>
      <c r="G40" s="51" t="str">
        <f t="shared" ref="G40:G46" si="65">IF(F40*15=0,"",F40*15)</f>
        <v/>
      </c>
      <c r="H40" s="52"/>
      <c r="I40" s="53"/>
      <c r="J40" s="54">
        <v>1</v>
      </c>
      <c r="K40" s="51">
        <f t="shared" ref="K40:K46" si="66">IF(J40*15=0,"",J40*15)</f>
        <v>15</v>
      </c>
      <c r="L40" s="52">
        <v>0</v>
      </c>
      <c r="M40" s="51" t="str">
        <f t="shared" ref="M40:M46" si="67">IF(L40*15=0,"",L40*15)</f>
        <v/>
      </c>
      <c r="N40" s="52">
        <v>2</v>
      </c>
      <c r="O40" s="53" t="s">
        <v>31</v>
      </c>
      <c r="P40" s="35"/>
      <c r="Q40" s="32" t="str">
        <f>IF(P40*15=0,"",P40*15)</f>
        <v/>
      </c>
      <c r="R40" s="33"/>
      <c r="S40" s="32" t="str">
        <f>IF(R40*15=0,"",R40*15)</f>
        <v/>
      </c>
      <c r="T40" s="33"/>
      <c r="U40" s="34"/>
      <c r="V40" s="35"/>
      <c r="W40" s="32" t="str">
        <f>IF(V40*15=0,"",V40*15)</f>
        <v/>
      </c>
      <c r="X40" s="33"/>
      <c r="Y40" s="32" t="str">
        <f>IF(X40*15=0,"",X40*15)</f>
        <v/>
      </c>
      <c r="Z40" s="33"/>
      <c r="AA40" s="34"/>
      <c r="AB40" s="35"/>
      <c r="AC40" s="32" t="str">
        <f>IF(AB40*15=0,"",AB40*15)</f>
        <v/>
      </c>
      <c r="AD40" s="33"/>
      <c r="AE40" s="32" t="str">
        <f>IF(AD40*15=0,"",AD40*15)</f>
        <v/>
      </c>
      <c r="AF40" s="33"/>
      <c r="AG40" s="36"/>
      <c r="AH40" s="35"/>
      <c r="AI40" s="32" t="str">
        <f>IF(AH40*15=0,"",AH40*15)</f>
        <v/>
      </c>
      <c r="AJ40" s="33"/>
      <c r="AK40" s="32" t="str">
        <f>IF(AJ40*15=0,"",AJ40*15)</f>
        <v/>
      </c>
      <c r="AL40" s="33"/>
      <c r="AM40" s="36"/>
      <c r="AN40" s="35"/>
      <c r="AO40" s="32" t="str">
        <f>IF(AN40*15=0,"",AN40*15)</f>
        <v/>
      </c>
      <c r="AP40" s="33"/>
      <c r="AQ40" s="32" t="str">
        <f>IF(AP40*15=0,"",AP40*15)</f>
        <v/>
      </c>
      <c r="AR40" s="33"/>
      <c r="AS40" s="36"/>
      <c r="AT40" s="35"/>
      <c r="AU40" s="32" t="str">
        <f>IF(AT40*15=0,"",AT40*15)</f>
        <v/>
      </c>
      <c r="AV40" s="33"/>
      <c r="AW40" s="32" t="str">
        <f>IF(AV40*15=0,"",AV40*15)</f>
        <v/>
      </c>
      <c r="AX40" s="33"/>
      <c r="AY40" s="36"/>
      <c r="AZ40" s="37">
        <f t="shared" ref="AZ40:AZ46" si="68">IF(D40+J40+P40+V40+AB40+AH40+AN40+AT40=0,"",D40+J40+P40+V40+AB40+AH40+AN40+AT40)</f>
        <v>1</v>
      </c>
      <c r="BA40" s="32">
        <f t="shared" ref="BA40:BA46" si="69">IF((D40+J40+P40+V40+AB40+AH40+AN40+AT40)*15=0,"",(D40+J40+P40+V40+AB40+AH40+AN40+AT40)*15)</f>
        <v>15</v>
      </c>
      <c r="BB40" s="38" t="str">
        <f t="shared" ref="BB40:BB46" si="70">IF(F40+L40+R40+X40+AD40+AJ40+AP40+AV40=0,"",F40+L40+R40+X40+AD40+AJ40+AP40+AV40)</f>
        <v/>
      </c>
      <c r="BC40" s="32" t="str">
        <f t="shared" ref="BC40:BC46" si="71">IF((F40+L40+R40+X40+AD40+AJ40+AP40+AV40)*15=0,"",(F40+L40+R40+X40+AD40+AJ40+AP40+AV40)*15)</f>
        <v/>
      </c>
      <c r="BD40" s="38">
        <f>IF(H40+N40+T40+Z40+AF40+AL40+AR40+AX40=0,"",H40+N40+T40+Z40+AF40+AL40+AR40+AX40)</f>
        <v>2</v>
      </c>
      <c r="BE40" s="39">
        <f t="shared" ref="BE40:BE46" si="72">IF((D40+J40+P40+V40+AB40+F40+L40+R40+X40+AD40+AH40+AN40+AT40+AF40+AP40+AV40)=0,"",(D40+J40+P40+V40+AB40+F40+L40+R40+X40+AD40+AH40+AN40+AT40+AJ40+AP40+AV40))</f>
        <v>1</v>
      </c>
      <c r="BF40" s="430" t="s">
        <v>112</v>
      </c>
      <c r="BG40" s="43" t="s">
        <v>113</v>
      </c>
    </row>
    <row r="41" spans="1:59" s="40" customFormat="1" ht="16.149999999999999" hidden="1" customHeight="1" x14ac:dyDescent="0.2">
      <c r="A41" s="28" t="s">
        <v>381</v>
      </c>
      <c r="B41" s="29" t="s">
        <v>29</v>
      </c>
      <c r="C41" s="42" t="s">
        <v>114</v>
      </c>
      <c r="D41" s="31"/>
      <c r="E41" s="32" t="str">
        <f t="shared" si="64"/>
        <v/>
      </c>
      <c r="F41" s="33"/>
      <c r="G41" s="32" t="str">
        <f t="shared" si="65"/>
        <v/>
      </c>
      <c r="H41" s="33"/>
      <c r="I41" s="34"/>
      <c r="J41" s="35">
        <v>1</v>
      </c>
      <c r="K41" s="63">
        <f t="shared" si="66"/>
        <v>15</v>
      </c>
      <c r="L41" s="33"/>
      <c r="M41" s="32" t="str">
        <f t="shared" si="67"/>
        <v/>
      </c>
      <c r="N41" s="33">
        <v>2</v>
      </c>
      <c r="O41" s="34" t="s">
        <v>31</v>
      </c>
      <c r="P41" s="35"/>
      <c r="Q41" s="32"/>
      <c r="R41" s="33"/>
      <c r="S41" s="32"/>
      <c r="T41" s="33"/>
      <c r="U41" s="34"/>
      <c r="V41" s="35"/>
      <c r="W41" s="32" t="str">
        <f>IF(V41*15=0,"",V41*15)</f>
        <v/>
      </c>
      <c r="X41" s="33"/>
      <c r="Y41" s="32" t="str">
        <f>IF(X41*15=0,"",X41*15)</f>
        <v/>
      </c>
      <c r="Z41" s="33"/>
      <c r="AA41" s="34"/>
      <c r="AB41" s="35"/>
      <c r="AC41" s="32" t="str">
        <f>IF(AB41*15=0,"",AB41*15)</f>
        <v/>
      </c>
      <c r="AD41" s="33"/>
      <c r="AE41" s="32" t="str">
        <f>IF(AD41*15=0,"",AD41*15)</f>
        <v/>
      </c>
      <c r="AF41" s="33"/>
      <c r="AG41" s="36"/>
      <c r="AH41" s="35"/>
      <c r="AI41" s="32" t="str">
        <f>IF(AH41*15=0,"",AH41*15)</f>
        <v/>
      </c>
      <c r="AJ41" s="33"/>
      <c r="AK41" s="32" t="str">
        <f>IF(AJ41*15=0,"",AJ41*15)</f>
        <v/>
      </c>
      <c r="AL41" s="33"/>
      <c r="AM41" s="36"/>
      <c r="AN41" s="35"/>
      <c r="AO41" s="32" t="str">
        <f>IF(AN41*15=0,"",AN41*15)</f>
        <v/>
      </c>
      <c r="AP41" s="33"/>
      <c r="AQ41" s="32" t="str">
        <f>IF(AP41*15=0,"",AP41*15)</f>
        <v/>
      </c>
      <c r="AR41" s="33"/>
      <c r="AS41" s="36"/>
      <c r="AT41" s="35"/>
      <c r="AU41" s="32" t="str">
        <f>IF(AT41*15=0,"",AT41*15)</f>
        <v/>
      </c>
      <c r="AV41" s="33"/>
      <c r="AW41" s="32" t="str">
        <f>IF(AV41*15=0,"",AV41*15)</f>
        <v/>
      </c>
      <c r="AX41" s="33"/>
      <c r="AY41" s="36"/>
      <c r="AZ41" s="37">
        <f t="shared" si="68"/>
        <v>1</v>
      </c>
      <c r="BA41" s="32">
        <f t="shared" si="69"/>
        <v>15</v>
      </c>
      <c r="BB41" s="38" t="str">
        <f t="shared" si="70"/>
        <v/>
      </c>
      <c r="BC41" s="32" t="str">
        <f t="shared" si="71"/>
        <v/>
      </c>
      <c r="BD41" s="38">
        <f t="shared" ref="BD41:BD46" si="73">IF(H41+N41+T41+Z41+AF41+AL41+AR41+AX41=0,"",H41+N41+T41+Z41+AF41+AL41+AR41+AX41)</f>
        <v>2</v>
      </c>
      <c r="BE41" s="39">
        <f t="shared" si="72"/>
        <v>1</v>
      </c>
      <c r="BF41" s="432" t="s">
        <v>275</v>
      </c>
      <c r="BG41" s="57" t="s">
        <v>277</v>
      </c>
    </row>
    <row r="42" spans="1:59" s="40" customFormat="1" ht="16.149999999999999" hidden="1" customHeight="1" x14ac:dyDescent="0.2">
      <c r="A42" s="622" t="s">
        <v>115</v>
      </c>
      <c r="B42" s="29" t="s">
        <v>29</v>
      </c>
      <c r="C42" s="604" t="s">
        <v>116</v>
      </c>
      <c r="D42" s="50"/>
      <c r="E42" s="51" t="str">
        <f t="shared" si="64"/>
        <v/>
      </c>
      <c r="F42" s="52"/>
      <c r="G42" s="51" t="str">
        <f t="shared" si="65"/>
        <v/>
      </c>
      <c r="H42" s="52"/>
      <c r="I42" s="53"/>
      <c r="J42" s="54">
        <v>1</v>
      </c>
      <c r="K42" s="51">
        <f t="shared" si="66"/>
        <v>15</v>
      </c>
      <c r="L42" s="341">
        <v>0</v>
      </c>
      <c r="M42" s="51" t="str">
        <f t="shared" si="67"/>
        <v/>
      </c>
      <c r="N42" s="52">
        <v>2</v>
      </c>
      <c r="O42" s="53" t="s">
        <v>43</v>
      </c>
      <c r="P42" s="35"/>
      <c r="Q42" s="32" t="str">
        <f>IF(P42*15=0,"",P42*15)</f>
        <v/>
      </c>
      <c r="R42" s="33"/>
      <c r="S42" s="32" t="str">
        <f>IF(R42*15=0,"",R42*15)</f>
        <v/>
      </c>
      <c r="T42" s="33"/>
      <c r="U42" s="34"/>
      <c r="V42" s="35"/>
      <c r="W42" s="32" t="str">
        <f>IF(V42*15=0,"",V42*15)</f>
        <v/>
      </c>
      <c r="X42" s="33"/>
      <c r="Y42" s="32" t="str">
        <f>IF(X42*15=0,"",X42*15)</f>
        <v/>
      </c>
      <c r="Z42" s="33"/>
      <c r="AA42" s="34"/>
      <c r="AB42" s="35"/>
      <c r="AC42" s="32" t="str">
        <f>IF(AB42*15=0,"",AB42*15)</f>
        <v/>
      </c>
      <c r="AD42" s="33"/>
      <c r="AE42" s="32" t="str">
        <f>IF(AD42*15=0,"",AD42*15)</f>
        <v/>
      </c>
      <c r="AF42" s="33"/>
      <c r="AG42" s="36"/>
      <c r="AH42" s="35"/>
      <c r="AI42" s="32" t="str">
        <f>IF(AH42*15=0,"",AH42*15)</f>
        <v/>
      </c>
      <c r="AJ42" s="33"/>
      <c r="AK42" s="32" t="str">
        <f>IF(AJ42*15=0,"",AJ42*15)</f>
        <v/>
      </c>
      <c r="AL42" s="33"/>
      <c r="AM42" s="36"/>
      <c r="AN42" s="35"/>
      <c r="AO42" s="32" t="str">
        <f>IF(AN42*15=0,"",AN42*15)</f>
        <v/>
      </c>
      <c r="AP42" s="33"/>
      <c r="AQ42" s="32" t="str">
        <f>IF(AP42*15=0,"",AP42*15)</f>
        <v/>
      </c>
      <c r="AR42" s="33"/>
      <c r="AS42" s="36"/>
      <c r="AT42" s="35"/>
      <c r="AU42" s="32" t="str">
        <f>IF(AT42*15=0,"",AT42*15)</f>
        <v/>
      </c>
      <c r="AV42" s="33"/>
      <c r="AW42" s="32" t="str">
        <f>IF(AV42*15=0,"",AV42*15)</f>
        <v/>
      </c>
      <c r="AX42" s="33"/>
      <c r="AY42" s="36"/>
      <c r="AZ42" s="37">
        <f t="shared" si="68"/>
        <v>1</v>
      </c>
      <c r="BA42" s="32">
        <f t="shared" si="69"/>
        <v>15</v>
      </c>
      <c r="BB42" s="38" t="str">
        <f t="shared" si="70"/>
        <v/>
      </c>
      <c r="BC42" s="32" t="str">
        <f t="shared" si="71"/>
        <v/>
      </c>
      <c r="BD42" s="38">
        <f t="shared" si="73"/>
        <v>2</v>
      </c>
      <c r="BE42" s="39">
        <f t="shared" si="72"/>
        <v>1</v>
      </c>
      <c r="BF42" s="430" t="s">
        <v>276</v>
      </c>
      <c r="BG42" s="43" t="s">
        <v>276</v>
      </c>
    </row>
    <row r="43" spans="1:59" s="69" customFormat="1" ht="16.149999999999999" hidden="1" customHeight="1" x14ac:dyDescent="0.2">
      <c r="A43" s="41" t="s">
        <v>117</v>
      </c>
      <c r="B43" s="58" t="s">
        <v>29</v>
      </c>
      <c r="C43" s="59" t="s">
        <v>118</v>
      </c>
      <c r="D43" s="60"/>
      <c r="E43" s="61" t="str">
        <f t="shared" si="64"/>
        <v/>
      </c>
      <c r="F43" s="62"/>
      <c r="G43" s="63" t="str">
        <f t="shared" si="65"/>
        <v/>
      </c>
      <c r="H43" s="62"/>
      <c r="I43" s="64"/>
      <c r="J43" s="65">
        <v>1</v>
      </c>
      <c r="K43" s="63">
        <f t="shared" si="66"/>
        <v>15</v>
      </c>
      <c r="L43" s="62"/>
      <c r="M43" s="63" t="str">
        <f t="shared" si="67"/>
        <v/>
      </c>
      <c r="N43" s="62">
        <v>2</v>
      </c>
      <c r="O43" s="64" t="s">
        <v>36</v>
      </c>
      <c r="P43" s="65"/>
      <c r="Q43" s="63" t="str">
        <f>IF(P43*15=0,"",P43*15)</f>
        <v/>
      </c>
      <c r="R43" s="62"/>
      <c r="S43" s="63" t="str">
        <f>IF(R43*15=0,"",R43*15)</f>
        <v/>
      </c>
      <c r="T43" s="62"/>
      <c r="U43" s="64"/>
      <c r="V43" s="65"/>
      <c r="W43" s="63"/>
      <c r="X43" s="62"/>
      <c r="Y43" s="63"/>
      <c r="Z43" s="62"/>
      <c r="AA43" s="64"/>
      <c r="AB43" s="65"/>
      <c r="AC43" s="63"/>
      <c r="AD43" s="62"/>
      <c r="AE43" s="63"/>
      <c r="AF43" s="62"/>
      <c r="AG43" s="66"/>
      <c r="AH43" s="65"/>
      <c r="AI43" s="63"/>
      <c r="AJ43" s="62"/>
      <c r="AK43" s="63"/>
      <c r="AL43" s="62"/>
      <c r="AM43" s="66"/>
      <c r="AN43" s="65"/>
      <c r="AO43" s="63"/>
      <c r="AP43" s="62"/>
      <c r="AQ43" s="63"/>
      <c r="AR43" s="62"/>
      <c r="AS43" s="66"/>
      <c r="AT43" s="65"/>
      <c r="AU43" s="63"/>
      <c r="AV43" s="62"/>
      <c r="AW43" s="63"/>
      <c r="AX43" s="62"/>
      <c r="AY43" s="66"/>
      <c r="AZ43" s="67">
        <f t="shared" si="68"/>
        <v>1</v>
      </c>
      <c r="BA43" s="63">
        <f t="shared" si="69"/>
        <v>15</v>
      </c>
      <c r="BB43" s="38" t="str">
        <f t="shared" si="70"/>
        <v/>
      </c>
      <c r="BC43" s="63" t="str">
        <f t="shared" si="71"/>
        <v/>
      </c>
      <c r="BD43" s="38">
        <f t="shared" si="73"/>
        <v>2</v>
      </c>
      <c r="BE43" s="68">
        <f t="shared" si="72"/>
        <v>1</v>
      </c>
      <c r="BF43" s="432" t="s">
        <v>119</v>
      </c>
      <c r="BG43" s="57" t="s">
        <v>120</v>
      </c>
    </row>
    <row r="44" spans="1:59" s="69" customFormat="1" ht="16.149999999999999" hidden="1" customHeight="1" x14ac:dyDescent="0.2">
      <c r="A44" s="41" t="s">
        <v>121</v>
      </c>
      <c r="B44" s="58" t="s">
        <v>29</v>
      </c>
      <c r="C44" s="30" t="s">
        <v>491</v>
      </c>
      <c r="D44" s="60"/>
      <c r="E44" s="63" t="str">
        <f t="shared" si="64"/>
        <v/>
      </c>
      <c r="F44" s="62"/>
      <c r="G44" s="63" t="str">
        <f t="shared" si="65"/>
        <v/>
      </c>
      <c r="H44" s="62"/>
      <c r="I44" s="64"/>
      <c r="J44" s="35">
        <v>1</v>
      </c>
      <c r="K44" s="63">
        <f t="shared" si="66"/>
        <v>15</v>
      </c>
      <c r="L44" s="62">
        <v>1</v>
      </c>
      <c r="M44" s="63">
        <f t="shared" si="67"/>
        <v>15</v>
      </c>
      <c r="N44" s="62">
        <v>2</v>
      </c>
      <c r="O44" s="64" t="s">
        <v>31</v>
      </c>
      <c r="P44" s="65"/>
      <c r="Q44" s="63" t="str">
        <f>IF(P44*15=0,"",P44*15)</f>
        <v/>
      </c>
      <c r="R44" s="62"/>
      <c r="S44" s="63" t="str">
        <f>IF(R44*15=0,"",R44*15)</f>
        <v/>
      </c>
      <c r="T44" s="62"/>
      <c r="U44" s="64"/>
      <c r="V44" s="65"/>
      <c r="W44" s="63" t="str">
        <f>IF(V44*15=0,"",V44*15)</f>
        <v/>
      </c>
      <c r="X44" s="62"/>
      <c r="Y44" s="63" t="str">
        <f>IF(X44*15=0,"",X44*15)</f>
        <v/>
      </c>
      <c r="Z44" s="62"/>
      <c r="AA44" s="64"/>
      <c r="AB44" s="65"/>
      <c r="AC44" s="63" t="str">
        <f>IF(AB44*15=0,"",AB44*15)</f>
        <v/>
      </c>
      <c r="AD44" s="62"/>
      <c r="AE44" s="63" t="str">
        <f>IF(AD44*15=0,"",AD44*15)</f>
        <v/>
      </c>
      <c r="AF44" s="62"/>
      <c r="AG44" s="66"/>
      <c r="AH44" s="65"/>
      <c r="AI44" s="63" t="str">
        <f>IF(AH44*15=0,"",AH44*15)</f>
        <v/>
      </c>
      <c r="AJ44" s="62"/>
      <c r="AK44" s="63" t="str">
        <f>IF(AJ44*15=0,"",AJ44*15)</f>
        <v/>
      </c>
      <c r="AL44" s="62"/>
      <c r="AM44" s="66"/>
      <c r="AN44" s="65"/>
      <c r="AO44" s="63" t="str">
        <f>IF(AN44*15=0,"",AN44*15)</f>
        <v/>
      </c>
      <c r="AP44" s="62"/>
      <c r="AQ44" s="63" t="str">
        <f>IF(AP44*15=0,"",AP44*15)</f>
        <v/>
      </c>
      <c r="AR44" s="62"/>
      <c r="AS44" s="66"/>
      <c r="AT44" s="65"/>
      <c r="AU44" s="63" t="str">
        <f>IF(AT44*15=0,"",AT44*15)</f>
        <v/>
      </c>
      <c r="AV44" s="62"/>
      <c r="AW44" s="63" t="str">
        <f>IF(AV44*15=0,"",AV44*15)</f>
        <v/>
      </c>
      <c r="AX44" s="62"/>
      <c r="AY44" s="66"/>
      <c r="AZ44" s="67">
        <f t="shared" si="68"/>
        <v>1</v>
      </c>
      <c r="BA44" s="63">
        <f t="shared" si="69"/>
        <v>15</v>
      </c>
      <c r="BB44" s="38">
        <f t="shared" si="70"/>
        <v>1</v>
      </c>
      <c r="BC44" s="63">
        <f t="shared" si="71"/>
        <v>15</v>
      </c>
      <c r="BD44" s="38">
        <f t="shared" si="73"/>
        <v>2</v>
      </c>
      <c r="BE44" s="68">
        <f t="shared" si="72"/>
        <v>2</v>
      </c>
      <c r="BF44" s="432" t="s">
        <v>122</v>
      </c>
      <c r="BG44" s="57" t="s">
        <v>122</v>
      </c>
    </row>
    <row r="45" spans="1:59" s="69" customFormat="1" ht="16.149999999999999" hidden="1" customHeight="1" x14ac:dyDescent="0.2">
      <c r="A45" s="41" t="s">
        <v>123</v>
      </c>
      <c r="B45" s="58" t="s">
        <v>29</v>
      </c>
      <c r="C45" s="30" t="s">
        <v>124</v>
      </c>
      <c r="D45" s="60">
        <v>1</v>
      </c>
      <c r="E45" s="63">
        <f t="shared" si="64"/>
        <v>15</v>
      </c>
      <c r="F45" s="62"/>
      <c r="G45" s="63" t="str">
        <f t="shared" si="65"/>
        <v/>
      </c>
      <c r="H45" s="62">
        <v>2</v>
      </c>
      <c r="I45" s="64" t="s">
        <v>29</v>
      </c>
      <c r="J45" s="65"/>
      <c r="K45" s="63" t="str">
        <f t="shared" si="66"/>
        <v/>
      </c>
      <c r="L45" s="62"/>
      <c r="M45" s="63" t="str">
        <f t="shared" si="67"/>
        <v/>
      </c>
      <c r="N45" s="62"/>
      <c r="O45" s="64"/>
      <c r="P45" s="65"/>
      <c r="Q45" s="63" t="str">
        <f>IF(P45*15=0,"",P45*15)</f>
        <v/>
      </c>
      <c r="R45" s="62"/>
      <c r="S45" s="63" t="str">
        <f>IF(R45*15=0,"",R45*15)</f>
        <v/>
      </c>
      <c r="T45" s="62"/>
      <c r="U45" s="64"/>
      <c r="V45" s="65"/>
      <c r="W45" s="63" t="str">
        <f>IF(V45*15=0,"",V45*15)</f>
        <v/>
      </c>
      <c r="X45" s="62"/>
      <c r="Y45" s="63" t="str">
        <f>IF(X45*15=0,"",X45*15)</f>
        <v/>
      </c>
      <c r="Z45" s="62"/>
      <c r="AA45" s="64"/>
      <c r="AB45" s="65"/>
      <c r="AC45" s="63" t="str">
        <f>IF(AB45*15=0,"",AB45*15)</f>
        <v/>
      </c>
      <c r="AD45" s="62"/>
      <c r="AE45" s="63" t="str">
        <f>IF(AD45*15=0,"",AD45*15)</f>
        <v/>
      </c>
      <c r="AF45" s="62"/>
      <c r="AG45" s="66"/>
      <c r="AH45" s="65"/>
      <c r="AI45" s="63" t="str">
        <f>IF(AH45*15=0,"",AH45*15)</f>
        <v/>
      </c>
      <c r="AJ45" s="62"/>
      <c r="AK45" s="63" t="str">
        <f>IF(AJ45*15=0,"",AJ45*15)</f>
        <v/>
      </c>
      <c r="AL45" s="62"/>
      <c r="AM45" s="66"/>
      <c r="AN45" s="65"/>
      <c r="AO45" s="63" t="str">
        <f>IF(AN45*15=0,"",AN45*15)</f>
        <v/>
      </c>
      <c r="AP45" s="62"/>
      <c r="AQ45" s="63" t="str">
        <f>IF(AP45*15=0,"",AP45*15)</f>
        <v/>
      </c>
      <c r="AR45" s="62"/>
      <c r="AS45" s="66"/>
      <c r="AT45" s="65"/>
      <c r="AU45" s="63" t="str">
        <f>IF(AT45*15=0,"",AT45*15)</f>
        <v/>
      </c>
      <c r="AV45" s="62"/>
      <c r="AW45" s="63" t="str">
        <f>IF(AV45*15=0,"",AV45*15)</f>
        <v/>
      </c>
      <c r="AX45" s="62"/>
      <c r="AY45" s="66"/>
      <c r="AZ45" s="67">
        <f t="shared" si="68"/>
        <v>1</v>
      </c>
      <c r="BA45" s="63">
        <f t="shared" si="69"/>
        <v>15</v>
      </c>
      <c r="BB45" s="38" t="str">
        <f t="shared" si="70"/>
        <v/>
      </c>
      <c r="BC45" s="63" t="str">
        <f t="shared" si="71"/>
        <v/>
      </c>
      <c r="BD45" s="38">
        <f t="shared" si="73"/>
        <v>2</v>
      </c>
      <c r="BE45" s="68">
        <f t="shared" si="72"/>
        <v>1</v>
      </c>
      <c r="BF45" s="432" t="s">
        <v>125</v>
      </c>
      <c r="BG45" s="57" t="s">
        <v>125</v>
      </c>
    </row>
    <row r="46" spans="1:59" s="69" customFormat="1" ht="16.149999999999999" hidden="1" customHeight="1" x14ac:dyDescent="0.2">
      <c r="A46" s="41" t="s">
        <v>126</v>
      </c>
      <c r="B46" s="58" t="s">
        <v>29</v>
      </c>
      <c r="C46" s="70" t="s">
        <v>127</v>
      </c>
      <c r="D46" s="60"/>
      <c r="E46" s="63" t="str">
        <f t="shared" si="64"/>
        <v/>
      </c>
      <c r="F46" s="62"/>
      <c r="G46" s="63" t="str">
        <f t="shared" si="65"/>
        <v/>
      </c>
      <c r="H46" s="62"/>
      <c r="I46" s="71"/>
      <c r="J46" s="65"/>
      <c r="K46" s="63" t="str">
        <f t="shared" si="66"/>
        <v/>
      </c>
      <c r="L46" s="62"/>
      <c r="M46" s="63" t="str">
        <f t="shared" si="67"/>
        <v/>
      </c>
      <c r="N46" s="62"/>
      <c r="O46" s="71"/>
      <c r="P46" s="65"/>
      <c r="Q46" s="63" t="str">
        <f>IF(P46*15=0,"",P46*15)</f>
        <v/>
      </c>
      <c r="R46" s="62"/>
      <c r="S46" s="63" t="str">
        <f>IF(R46*15=0,"",R46*15)</f>
        <v/>
      </c>
      <c r="T46" s="62"/>
      <c r="U46" s="71"/>
      <c r="V46" s="65">
        <v>1</v>
      </c>
      <c r="W46" s="63">
        <f>IF(V46*15=0,"",V46*15)</f>
        <v>15</v>
      </c>
      <c r="X46" s="62"/>
      <c r="Y46" s="63" t="str">
        <f>IF(X46*15=0,"",X46*15)</f>
        <v/>
      </c>
      <c r="Z46" s="62">
        <v>2</v>
      </c>
      <c r="AA46" s="71" t="s">
        <v>43</v>
      </c>
      <c r="AB46" s="72"/>
      <c r="AC46" s="73"/>
      <c r="AD46" s="74"/>
      <c r="AE46" s="73"/>
      <c r="AF46" s="74"/>
      <c r="AG46" s="75"/>
      <c r="AH46" s="72"/>
      <c r="AI46" s="73"/>
      <c r="AJ46" s="74"/>
      <c r="AK46" s="73"/>
      <c r="AL46" s="74"/>
      <c r="AM46" s="75"/>
      <c r="AN46" s="72"/>
      <c r="AO46" s="73"/>
      <c r="AP46" s="74"/>
      <c r="AQ46" s="73"/>
      <c r="AR46" s="74"/>
      <c r="AS46" s="75"/>
      <c r="AT46" s="72"/>
      <c r="AU46" s="73"/>
      <c r="AV46" s="74"/>
      <c r="AW46" s="73"/>
      <c r="AX46" s="74"/>
      <c r="AY46" s="75"/>
      <c r="AZ46" s="67">
        <f t="shared" si="68"/>
        <v>1</v>
      </c>
      <c r="BA46" s="63">
        <f t="shared" si="69"/>
        <v>15</v>
      </c>
      <c r="BB46" s="38" t="str">
        <f t="shared" si="70"/>
        <v/>
      </c>
      <c r="BC46" s="63" t="str">
        <f t="shared" si="71"/>
        <v/>
      </c>
      <c r="BD46" s="38">
        <f t="shared" si="73"/>
        <v>2</v>
      </c>
      <c r="BE46" s="76">
        <f t="shared" si="72"/>
        <v>1</v>
      </c>
      <c r="BF46" s="432" t="s">
        <v>128</v>
      </c>
      <c r="BG46" s="57" t="s">
        <v>129</v>
      </c>
    </row>
    <row r="47" spans="1:59" s="286" customFormat="1" ht="16.149999999999999" hidden="1" customHeight="1" x14ac:dyDescent="0.2">
      <c r="A47" s="291"/>
      <c r="B47" s="292"/>
      <c r="C47" s="387" t="s">
        <v>130</v>
      </c>
      <c r="D47" s="19">
        <f>IF(SUM(D40:D46)=0,"",SUM(D40:D46))</f>
        <v>1</v>
      </c>
      <c r="E47" s="20">
        <f>IF(SUM(D40:D46)*15=0,"",SUM(D40:D46)*15)</f>
        <v>15</v>
      </c>
      <c r="F47" s="20" t="str">
        <f>IF(SUM(F40:F46)=0,"",SUM(F40:F46))</f>
        <v/>
      </c>
      <c r="G47" s="20">
        <f>SUM(G40:G46)</f>
        <v>0</v>
      </c>
      <c r="H47" s="20">
        <f>IF(SUM(H40:H46)=0,"",SUM(H40:H46))</f>
        <v>2</v>
      </c>
      <c r="I47" s="343">
        <f>IF(SUM(D40:D46)+SUM(F40:F46)=0,"",SUM(D40:D46)+SUM(F40:F46))</f>
        <v>1</v>
      </c>
      <c r="J47" s="77">
        <f>IF(SUM(J40:J46)=0,"",SUM(J40:J46))</f>
        <v>5</v>
      </c>
      <c r="K47" s="20">
        <f>IF(SUM(J40:J46)*15=0,"",SUM(J40:J46)*15)</f>
        <v>75</v>
      </c>
      <c r="L47" s="20">
        <f>IF(SUM(L40:L46)=0,"",SUM(L40:L46))</f>
        <v>1</v>
      </c>
      <c r="M47" s="20">
        <f>IF(SUM(L40:L46)*15=0,"",SUM(L40:L46)*15)</f>
        <v>15</v>
      </c>
      <c r="N47" s="20">
        <f>IF(SUM(N40:N46)=0,"",SUM(N40:N46))</f>
        <v>10</v>
      </c>
      <c r="O47" s="343">
        <f>IF(SUM(J40:J46)+SUM(L40:L46)=0,"",SUM(J40:J46)+SUM(L40:L46))</f>
        <v>6</v>
      </c>
      <c r="P47" s="77" t="str">
        <f>IF(SUM(P40:P46)=0,"",SUM(P40:P46))</f>
        <v/>
      </c>
      <c r="Q47" s="20" t="str">
        <f>IF(SUM(P40:P46)*15=0,"",SUM(P40:P46)*15)</f>
        <v/>
      </c>
      <c r="R47" s="20" t="str">
        <f>IF(SUM(R40:R46)=0,"",SUM(R40:R46))</f>
        <v/>
      </c>
      <c r="S47" s="20" t="str">
        <f>IF(SUM(R40:R46)*15=0,"",SUM(R40:R46)*15)</f>
        <v/>
      </c>
      <c r="T47" s="20" t="str">
        <f>IF(SUM(T40:T46)=0,"",SUM(T40:T46))</f>
        <v/>
      </c>
      <c r="U47" s="343" t="str">
        <f>IF(SUM(P40:P46)+SUM(R40:R46)=0,"",SUM(P40:P46)+SUM(R40:R46))</f>
        <v/>
      </c>
      <c r="V47" s="77">
        <f>IF(SUM(V40:V46)=0,"",SUM(V40:V46))</f>
        <v>1</v>
      </c>
      <c r="W47" s="20">
        <f>IF(SUM(V40:V46)*15=0,"",SUM(V40:V46)*15)</f>
        <v>15</v>
      </c>
      <c r="X47" s="20" t="str">
        <f>IF(SUM(X40:X46)=0,"",SUM(X40:X46))</f>
        <v/>
      </c>
      <c r="Y47" s="20" t="str">
        <f>IF(SUM(X40:X46)*15=0,"",SUM(X40:X46)*15)</f>
        <v/>
      </c>
      <c r="Z47" s="20">
        <f>IF(SUM(Z40:Z46)=0,"",SUM(Z40:Z46))</f>
        <v>2</v>
      </c>
      <c r="AA47" s="343">
        <f>IF(SUM(V40:V46)+SUM(X40:X46)=0,"",SUM(V40:V46)+SUM(X40:X46))</f>
        <v>1</v>
      </c>
      <c r="AB47" s="19" t="str">
        <f>IF(SUM(AB40:AB46)=0,"",SUM(AB40:AB46))</f>
        <v/>
      </c>
      <c r="AC47" s="20" t="str">
        <f>IF(SUM(AB40:AB46)*15=0,"",SUM(AB40:AB46)*15)</f>
        <v/>
      </c>
      <c r="AD47" s="20" t="str">
        <f>IF(SUM(AD40:AD46)=0,"",SUM(AD40:AD46))</f>
        <v/>
      </c>
      <c r="AE47" s="20" t="str">
        <f>IF(SUM(AD40:AD46)*15=0,"",SUM(AD40:AD46)*15)</f>
        <v/>
      </c>
      <c r="AF47" s="20" t="str">
        <f>IF(SUM(AF40:AF46)=0,"",SUM(AF40:AF46))</f>
        <v/>
      </c>
      <c r="AG47" s="344" t="str">
        <f>IF(SUM(AB40:AB46)+SUM(AD40:AD46)=0,"",SUM(AB40:AB46)+SUM(AD40:AD46))</f>
        <v/>
      </c>
      <c r="AH47" s="19" t="str">
        <f>IF(SUM(AH40:AH46)=0,"",SUM(AH40:AH46))</f>
        <v/>
      </c>
      <c r="AI47" s="20" t="str">
        <f>IF(SUM(AH40:AH46)*15=0,"",SUM(AH40:AH46)*15)</f>
        <v/>
      </c>
      <c r="AJ47" s="20" t="str">
        <f>IF(SUM(AJ40:AJ46)=0,"",SUM(AJ40:AJ46))</f>
        <v/>
      </c>
      <c r="AK47" s="20" t="str">
        <f>IF(SUM(AJ40:AJ46)*15=0,"",SUM(AJ40:AJ46)*15)</f>
        <v/>
      </c>
      <c r="AL47" s="20" t="str">
        <f>IF(SUM(AL40:AL46)=0,"",SUM(AL40:AL46))</f>
        <v/>
      </c>
      <c r="AM47" s="344" t="str">
        <f>IF(SUM(AH40:AH46)+SUM(AJ40:AJ46)=0,"",SUM(AH40:AH46)+SUM(AJ40:AJ46))</f>
        <v/>
      </c>
      <c r="AN47" s="19" t="str">
        <f>IF(SUM(AN40:AN46)=0,"",SUM(AN40:AN46))</f>
        <v/>
      </c>
      <c r="AO47" s="20" t="str">
        <f>IF(SUM(AN40:AN46)*15=0,"",SUM(AN40:AN46)*15)</f>
        <v/>
      </c>
      <c r="AP47" s="20" t="str">
        <f>IF(SUM(AP40:AP46)=0,"",SUM(AP40:AP46))</f>
        <v/>
      </c>
      <c r="AQ47" s="20" t="str">
        <f>IF(SUM(AP40:AP46)*15=0,"",SUM(AP40:AP46)*15)</f>
        <v/>
      </c>
      <c r="AR47" s="20" t="str">
        <f>IF(SUM(AR40:AR46)=0,"",SUM(AR40:AR46))</f>
        <v/>
      </c>
      <c r="AS47" s="344" t="str">
        <f>IF(SUM(AN40:AN46)+SUM(AP40:AP46)=0,"",SUM(AN40:AN46)+SUM(AP40:AP46))</f>
        <v/>
      </c>
      <c r="AT47" s="19" t="str">
        <f>IF(SUM(AT40:AT46)=0,"",SUM(AT40:AT46))</f>
        <v/>
      </c>
      <c r="AU47" s="20" t="str">
        <f>IF(SUM(AT40:AT46)*15=0,"",SUM(AT40:AT46)*15)</f>
        <v/>
      </c>
      <c r="AV47" s="20" t="str">
        <f>IF(SUM(AV40:AV46)=0,"",SUM(AV40:AV46))</f>
        <v/>
      </c>
      <c r="AW47" s="20" t="str">
        <f>IF(SUM(AV40:AV46)*15=0,"",SUM(AV40:AV46)*15)</f>
        <v/>
      </c>
      <c r="AX47" s="20" t="str">
        <f>IF(SUM(AX40:AX46)=0,"",SUM(AX40:AX46))</f>
        <v/>
      </c>
      <c r="AY47" s="344" t="str">
        <f>IF(SUM(AT40:AT46)+SUM(AV40:AV46)=0,"",SUM(AT40:AT46)+SUM(AV40:AV46))</f>
        <v/>
      </c>
      <c r="AZ47" s="23">
        <f>IF(SUM(AZ40:AZ46)=0,"",SUM(AZ40:AZ46))</f>
        <v>7</v>
      </c>
      <c r="BA47" s="20">
        <f>IF(SUM(AZ40:AZ46)*15=0,"",SUM(AZ40:AZ46)*15)</f>
        <v>105</v>
      </c>
      <c r="BB47" s="20">
        <f>IF(SUM(BB40:BB46)=0,"",SUM(BB40:BB46))</f>
        <v>1</v>
      </c>
      <c r="BC47" s="20">
        <f>IF(SUM(BB40:BB46)*15=0,"",SUM(BB40:BB46)*15)</f>
        <v>15</v>
      </c>
      <c r="BD47" s="250">
        <f>IF(SUM(BD40:BD46)=0,"",SUM(BD40:BD46))</f>
        <v>14</v>
      </c>
      <c r="BE47" s="345">
        <f>IF(SUM(AZ40:AZ46)+SUM(BB40:BB46)=0,"",SUM(AZ40:AZ46)+SUM(BB40:BB46))</f>
        <v>8</v>
      </c>
      <c r="BF47" s="428"/>
      <c r="BG47" s="24"/>
    </row>
    <row r="48" spans="1:59" s="289" customFormat="1" ht="16.149999999999999" hidden="1" customHeight="1" x14ac:dyDescent="0.2">
      <c r="A48" s="287" t="s">
        <v>131</v>
      </c>
      <c r="B48" s="288"/>
      <c r="C48" s="368" t="s">
        <v>132</v>
      </c>
      <c r="D48" s="713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714"/>
      <c r="Y48" s="714"/>
      <c r="Z48" s="714"/>
      <c r="AA48" s="714"/>
      <c r="AB48" s="714"/>
      <c r="AC48" s="714"/>
      <c r="AD48" s="714"/>
      <c r="AE48" s="714"/>
      <c r="AF48" s="714"/>
      <c r="AG48" s="71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585"/>
      <c r="BA48" s="580"/>
      <c r="BB48" s="580"/>
      <c r="BC48" s="580"/>
      <c r="BD48" s="580"/>
      <c r="BE48" s="581"/>
      <c r="BF48" s="425"/>
      <c r="BG48" s="3"/>
    </row>
    <row r="49" spans="1:60" s="40" customFormat="1" ht="16.149999999999999" hidden="1" customHeight="1" x14ac:dyDescent="0.2">
      <c r="A49" s="28" t="s">
        <v>382</v>
      </c>
      <c r="B49" s="29" t="s">
        <v>29</v>
      </c>
      <c r="C49" s="42" t="s">
        <v>144</v>
      </c>
      <c r="D49" s="35">
        <v>1</v>
      </c>
      <c r="E49" s="32">
        <f t="shared" ref="E49:E54" si="74">IF(D49*15=0,"",D49*15)</f>
        <v>15</v>
      </c>
      <c r="F49" s="33">
        <v>1</v>
      </c>
      <c r="G49" s="32">
        <f t="shared" ref="G49:G54" si="75">IF(F49*15=0,"",F49*15)</f>
        <v>15</v>
      </c>
      <c r="H49" s="33">
        <v>2</v>
      </c>
      <c r="I49" s="44" t="s">
        <v>43</v>
      </c>
      <c r="J49" s="35"/>
      <c r="K49" s="32" t="str">
        <f>IF(J49*15=0,"",J49*15)</f>
        <v/>
      </c>
      <c r="L49" s="33"/>
      <c r="M49" s="32" t="str">
        <f>IF(L49*15=0,"",L49*15)</f>
        <v/>
      </c>
      <c r="N49" s="33"/>
      <c r="O49" s="44"/>
      <c r="P49" s="35"/>
      <c r="Q49" s="32" t="str">
        <f>IF(P49*15=0,"",P49*15)</f>
        <v/>
      </c>
      <c r="R49" s="33"/>
      <c r="S49" s="32" t="str">
        <f>IF(R49*15=0,"",R49*15)</f>
        <v/>
      </c>
      <c r="T49" s="33"/>
      <c r="U49" s="44"/>
      <c r="V49" s="35"/>
      <c r="W49" s="32" t="str">
        <f t="shared" ref="W49:W54" si="76">IF(V49*15=0,"",V49*15)</f>
        <v/>
      </c>
      <c r="X49" s="33"/>
      <c r="Y49" s="32" t="str">
        <f t="shared" ref="Y49:Y54" si="77">IF(X49*15=0,"",X49*15)</f>
        <v/>
      </c>
      <c r="Z49" s="33"/>
      <c r="AA49" s="44"/>
      <c r="AB49" s="35"/>
      <c r="AC49" s="32" t="str">
        <f>IF(AB49*15=0,"",AB49*15)</f>
        <v/>
      </c>
      <c r="AD49" s="33"/>
      <c r="AE49" s="32" t="str">
        <f>IF(AD49*15=0,"",AD49*15)</f>
        <v/>
      </c>
      <c r="AF49" s="33"/>
      <c r="AG49" s="48"/>
      <c r="AH49" s="35"/>
      <c r="AI49" s="32" t="str">
        <f>IF(AH49*15=0,"",AH49*15)</f>
        <v/>
      </c>
      <c r="AJ49" s="33"/>
      <c r="AK49" s="32" t="str">
        <f>IF(AJ49*15=0,"",AJ49*15)</f>
        <v/>
      </c>
      <c r="AL49" s="33"/>
      <c r="AM49" s="48"/>
      <c r="AN49" s="35"/>
      <c r="AO49" s="32" t="str">
        <f>IF(AN49*15=0,"",AN49*15)</f>
        <v/>
      </c>
      <c r="AP49" s="33"/>
      <c r="AQ49" s="32" t="str">
        <f>IF(AP49*15=0,"",AP49*15)</f>
        <v/>
      </c>
      <c r="AR49" s="33"/>
      <c r="AS49" s="48"/>
      <c r="AT49" s="35"/>
      <c r="AU49" s="32" t="str">
        <f>IF(AT49*15=0,"",AT49*15)</f>
        <v/>
      </c>
      <c r="AV49" s="33"/>
      <c r="AW49" s="32" t="str">
        <f>IF(AV49*15=0,"",AV49*15)</f>
        <v/>
      </c>
      <c r="AX49" s="33"/>
      <c r="AY49" s="48"/>
      <c r="AZ49" s="37">
        <f t="shared" ref="AZ49:AZ54" si="78">IF(D49+J49+P49+V49+AB49+AH49+AN49+AT49=0,"",D49+J49+P49+V49+AB49+AH49+AN49+AT49)</f>
        <v>1</v>
      </c>
      <c r="BA49" s="32">
        <f t="shared" ref="BA49:BA54" si="79">IF((D49+J49+P49+V49+AB49+AH49+AN49+AT49)*15=0,"",(D49+J49+P49+V49+AB49+AH49+AN49+AT49)*15)</f>
        <v>15</v>
      </c>
      <c r="BB49" s="38">
        <f t="shared" ref="BB49:BB54" si="80">IF(F49+L49+R49+X49+AD49+AJ49+AP49+AV49=0,"",F49+L49+R49+X49+AD49+AJ49+AP49+AV49)</f>
        <v>1</v>
      </c>
      <c r="BC49" s="32">
        <f t="shared" ref="BC49:BC54" si="81">IF((F49+L49+R49+X49+AD49+AJ49+AP49+AV49)*15=0,"",(F49+L49+R49+X49+AD49+AJ49+AP49+AV49)*15)</f>
        <v>15</v>
      </c>
      <c r="BD49" s="38">
        <f t="shared" ref="BD49:BD54" si="82">IF(H49+N49+T49+Z49+AF49+AL49+AR49+AX49=0,"",H49+N49+T49+Z49+AF49+AL49+AR49+AX49)</f>
        <v>2</v>
      </c>
      <c r="BE49" s="49">
        <f t="shared" ref="BE49:BE54" si="83">IF((D49+J49+P49+V49+AB49+F49+L49+R49+X49+AD49+AH49+AN49+AT49+AF49+AP49+AV49)=0,"",(D49+J49+P49+V49+AB49+F49+L49+R49+X49+AD49+AH49+AN49+AT49+AJ49+AP49+AV49))</f>
        <v>2</v>
      </c>
      <c r="BF49" s="430"/>
      <c r="BG49" s="43"/>
    </row>
    <row r="50" spans="1:60" ht="16.149999999999999" hidden="1" customHeight="1" x14ac:dyDescent="0.2">
      <c r="A50" s="293" t="s">
        <v>134</v>
      </c>
      <c r="B50" s="29" t="s">
        <v>29</v>
      </c>
      <c r="C50" s="42" t="s">
        <v>135</v>
      </c>
      <c r="D50" s="201"/>
      <c r="E50" s="269" t="str">
        <f t="shared" si="74"/>
        <v/>
      </c>
      <c r="F50" s="198"/>
      <c r="G50" s="269" t="str">
        <f t="shared" si="75"/>
        <v/>
      </c>
      <c r="H50" s="198"/>
      <c r="I50" s="270"/>
      <c r="J50" s="201">
        <v>1</v>
      </c>
      <c r="K50" s="269">
        <f>IF(J50*15=0,"",J50*15)</f>
        <v>15</v>
      </c>
      <c r="L50" s="198">
        <v>1</v>
      </c>
      <c r="M50" s="269">
        <f>IF(L50*15=0,"",L50*15)</f>
        <v>15</v>
      </c>
      <c r="N50" s="198">
        <v>2</v>
      </c>
      <c r="O50" s="270" t="s">
        <v>31</v>
      </c>
      <c r="P50" s="201"/>
      <c r="Q50" s="269" t="str">
        <f>IF(P50*15=0,"",P50*15)</f>
        <v/>
      </c>
      <c r="R50" s="198"/>
      <c r="S50" s="269" t="str">
        <f>IF(R50*15=0,"",R50*15)</f>
        <v/>
      </c>
      <c r="T50" s="198"/>
      <c r="U50" s="270"/>
      <c r="V50" s="201"/>
      <c r="W50" s="269" t="str">
        <f t="shared" si="76"/>
        <v/>
      </c>
      <c r="X50" s="198"/>
      <c r="Y50" s="269" t="str">
        <f t="shared" si="77"/>
        <v/>
      </c>
      <c r="Z50" s="198"/>
      <c r="AA50" s="270"/>
      <c r="AB50" s="201"/>
      <c r="AC50" s="197" t="str">
        <f>IF(AB50*15=0,"",AB50*15)</f>
        <v/>
      </c>
      <c r="AD50" s="198"/>
      <c r="AE50" s="197" t="str">
        <f>IF(AD50*15=0,"",AD50*15)</f>
        <v/>
      </c>
      <c r="AF50" s="198"/>
      <c r="AG50" s="271"/>
      <c r="AH50" s="201"/>
      <c r="AI50" s="197" t="str">
        <f>IF(AH50*15=0,"",AH50*15)</f>
        <v/>
      </c>
      <c r="AJ50" s="198"/>
      <c r="AK50" s="197" t="str">
        <f>IF(AJ50*15=0,"",AJ50*15)</f>
        <v/>
      </c>
      <c r="AL50" s="198"/>
      <c r="AM50" s="271"/>
      <c r="AN50" s="201"/>
      <c r="AO50" s="197" t="str">
        <f>IF(AN50*15=0,"",AN50*15)</f>
        <v/>
      </c>
      <c r="AP50" s="198"/>
      <c r="AQ50" s="197" t="str">
        <f>IF(AP50*15=0,"",AP50*15)</f>
        <v/>
      </c>
      <c r="AR50" s="198"/>
      <c r="AS50" s="271"/>
      <c r="AT50" s="201"/>
      <c r="AU50" s="197" t="str">
        <f>IF(AT50*15=0,"",AT50*15)</f>
        <v/>
      </c>
      <c r="AV50" s="198"/>
      <c r="AW50" s="197" t="str">
        <f>IF(AV50*15=0,"",AV50*15)</f>
        <v/>
      </c>
      <c r="AX50" s="198"/>
      <c r="AY50" s="271"/>
      <c r="AZ50" s="272">
        <f t="shared" si="78"/>
        <v>1</v>
      </c>
      <c r="BA50" s="269">
        <f t="shared" si="79"/>
        <v>15</v>
      </c>
      <c r="BB50" s="273">
        <f t="shared" si="80"/>
        <v>1</v>
      </c>
      <c r="BC50" s="269">
        <f t="shared" si="81"/>
        <v>15</v>
      </c>
      <c r="BD50" s="273">
        <f t="shared" si="82"/>
        <v>2</v>
      </c>
      <c r="BE50" s="449">
        <f t="shared" si="83"/>
        <v>2</v>
      </c>
      <c r="BF50" s="429" t="s">
        <v>136</v>
      </c>
      <c r="BG50" s="278" t="s">
        <v>133</v>
      </c>
    </row>
    <row r="51" spans="1:60" s="40" customFormat="1" ht="16.149999999999999" hidden="1" customHeight="1" x14ac:dyDescent="0.2">
      <c r="A51" s="622" t="s">
        <v>139</v>
      </c>
      <c r="B51" s="29" t="s">
        <v>29</v>
      </c>
      <c r="C51" s="604" t="s">
        <v>460</v>
      </c>
      <c r="D51" s="50"/>
      <c r="E51" s="618" t="str">
        <f t="shared" si="74"/>
        <v/>
      </c>
      <c r="F51" s="52"/>
      <c r="G51" s="618" t="str">
        <f t="shared" si="75"/>
        <v/>
      </c>
      <c r="H51" s="52"/>
      <c r="I51" s="53"/>
      <c r="J51" s="54"/>
      <c r="K51" s="51" t="str">
        <f>IF(J51*15=0,"",J51*15)</f>
        <v/>
      </c>
      <c r="L51" s="52"/>
      <c r="M51" s="51" t="str">
        <f>IF(L51*15=0,"",L51*15)</f>
        <v/>
      </c>
      <c r="N51" s="52"/>
      <c r="O51" s="53"/>
      <c r="P51" s="340">
        <v>2</v>
      </c>
      <c r="Q51" s="51">
        <f>IF(P51*15=0,"",P51*15)</f>
        <v>30</v>
      </c>
      <c r="R51" s="33">
        <v>2</v>
      </c>
      <c r="S51" s="32">
        <f>IF(R51*15=0,"",R51*15)</f>
        <v>30</v>
      </c>
      <c r="T51" s="33">
        <v>6</v>
      </c>
      <c r="U51" s="34" t="s">
        <v>29</v>
      </c>
      <c r="V51" s="35"/>
      <c r="W51" s="32" t="str">
        <f t="shared" si="76"/>
        <v/>
      </c>
      <c r="X51" s="33"/>
      <c r="Y51" s="32" t="str">
        <f t="shared" si="77"/>
        <v/>
      </c>
      <c r="Z51" s="33"/>
      <c r="AA51" s="34"/>
      <c r="AB51" s="35"/>
      <c r="AC51" s="32" t="str">
        <f>IF(AB51*15=0,"",AB51*15)</f>
        <v/>
      </c>
      <c r="AD51" s="33"/>
      <c r="AE51" s="32" t="str">
        <f>IF(AD51*15=0,"",AD51*15)</f>
        <v/>
      </c>
      <c r="AF51" s="33"/>
      <c r="AG51" s="36"/>
      <c r="AH51" s="35"/>
      <c r="AI51" s="32" t="str">
        <f>IF(AH51*15=0,"",AH51*15)</f>
        <v/>
      </c>
      <c r="AJ51" s="33"/>
      <c r="AK51" s="32" t="str">
        <f>IF(AJ51*15=0,"",AJ51*15)</f>
        <v/>
      </c>
      <c r="AL51" s="33"/>
      <c r="AM51" s="36"/>
      <c r="AN51" s="35"/>
      <c r="AO51" s="32" t="str">
        <f>IF(AN51*15=0,"",AN51*15)</f>
        <v/>
      </c>
      <c r="AP51" s="33"/>
      <c r="AQ51" s="32" t="str">
        <f>IF(AP51*15=0,"",AP51*15)</f>
        <v/>
      </c>
      <c r="AR51" s="33"/>
      <c r="AS51" s="36"/>
      <c r="AT51" s="35"/>
      <c r="AU51" s="32" t="str">
        <f>IF(AT51*15=0,"",AT51*15)</f>
        <v/>
      </c>
      <c r="AV51" s="33"/>
      <c r="AW51" s="32" t="str">
        <f>IF(AV51*15=0,"",AV51*15)</f>
        <v/>
      </c>
      <c r="AX51" s="33"/>
      <c r="AY51" s="36"/>
      <c r="AZ51" s="37">
        <f t="shared" si="78"/>
        <v>2</v>
      </c>
      <c r="BA51" s="32">
        <f t="shared" si="79"/>
        <v>30</v>
      </c>
      <c r="BB51" s="38">
        <f t="shared" si="80"/>
        <v>2</v>
      </c>
      <c r="BC51" s="32">
        <f t="shared" si="81"/>
        <v>30</v>
      </c>
      <c r="BD51" s="38">
        <f t="shared" si="82"/>
        <v>6</v>
      </c>
      <c r="BE51" s="39">
        <f t="shared" si="83"/>
        <v>4</v>
      </c>
      <c r="BF51" s="429" t="s">
        <v>141</v>
      </c>
      <c r="BG51" s="278" t="s">
        <v>133</v>
      </c>
    </row>
    <row r="52" spans="1:60" s="40" customFormat="1" ht="16.149999999999999" hidden="1" customHeight="1" x14ac:dyDescent="0.2">
      <c r="A52" s="28" t="s">
        <v>142</v>
      </c>
      <c r="B52" s="29" t="s">
        <v>29</v>
      </c>
      <c r="C52" s="42" t="s">
        <v>143</v>
      </c>
      <c r="D52" s="50"/>
      <c r="E52" s="618" t="str">
        <f t="shared" si="74"/>
        <v/>
      </c>
      <c r="F52" s="52"/>
      <c r="G52" s="618" t="str">
        <f t="shared" si="75"/>
        <v/>
      </c>
      <c r="H52" s="52"/>
      <c r="I52" s="53"/>
      <c r="J52" s="54"/>
      <c r="K52" s="51" t="str">
        <f>IF(J52*15=0,"",J52*15)</f>
        <v/>
      </c>
      <c r="L52" s="52"/>
      <c r="M52" s="51" t="str">
        <f>IF(L52*15=0,"",L52*15)</f>
        <v/>
      </c>
      <c r="N52" s="52"/>
      <c r="O52" s="53"/>
      <c r="P52" s="35">
        <v>1</v>
      </c>
      <c r="Q52" s="32">
        <f>IF(P52*15=0,"",P52*15)</f>
        <v>15</v>
      </c>
      <c r="R52" s="33">
        <v>2</v>
      </c>
      <c r="S52" s="32">
        <f>IF(R52*15=0,"",R52*15)</f>
        <v>30</v>
      </c>
      <c r="T52" s="33">
        <v>4</v>
      </c>
      <c r="U52" s="34" t="s">
        <v>43</v>
      </c>
      <c r="V52" s="35"/>
      <c r="W52" s="32" t="str">
        <f t="shared" si="76"/>
        <v/>
      </c>
      <c r="X52" s="33"/>
      <c r="Y52" s="32" t="str">
        <f t="shared" si="77"/>
        <v/>
      </c>
      <c r="Z52" s="33"/>
      <c r="AA52" s="34"/>
      <c r="AB52" s="35"/>
      <c r="AC52" s="32" t="str">
        <f>IF(AB52*15=0,"",AB52*15)</f>
        <v/>
      </c>
      <c r="AD52" s="33"/>
      <c r="AE52" s="32" t="str">
        <f>IF(AD52*15=0,"",AD52*15)</f>
        <v/>
      </c>
      <c r="AF52" s="33"/>
      <c r="AG52" s="36"/>
      <c r="AH52" s="35"/>
      <c r="AI52" s="32" t="str">
        <f>IF(AH52*15=0,"",AH52*15)</f>
        <v/>
      </c>
      <c r="AJ52" s="33"/>
      <c r="AK52" s="32" t="str">
        <f>IF(AJ52*15=0,"",AJ52*15)</f>
        <v/>
      </c>
      <c r="AL52" s="33"/>
      <c r="AM52" s="36"/>
      <c r="AN52" s="35"/>
      <c r="AO52" s="32" t="str">
        <f>IF(AN52*15=0,"",AN52*15)</f>
        <v/>
      </c>
      <c r="AP52" s="33"/>
      <c r="AQ52" s="32" t="str">
        <f>IF(AP52*15=0,"",AP52*15)</f>
        <v/>
      </c>
      <c r="AR52" s="33"/>
      <c r="AS52" s="36"/>
      <c r="AT52" s="35"/>
      <c r="AU52" s="32" t="str">
        <f>IF(AT52*15=0,"",AT52*15)</f>
        <v/>
      </c>
      <c r="AV52" s="33"/>
      <c r="AW52" s="32" t="str">
        <f>IF(AV52*15=0,"",AV52*15)</f>
        <v/>
      </c>
      <c r="AX52" s="33"/>
      <c r="AY52" s="36"/>
      <c r="AZ52" s="37">
        <f t="shared" si="78"/>
        <v>1</v>
      </c>
      <c r="BA52" s="32">
        <f t="shared" si="79"/>
        <v>15</v>
      </c>
      <c r="BB52" s="38">
        <f t="shared" si="80"/>
        <v>2</v>
      </c>
      <c r="BC52" s="32">
        <f t="shared" si="81"/>
        <v>30</v>
      </c>
      <c r="BD52" s="38">
        <f t="shared" si="82"/>
        <v>4</v>
      </c>
      <c r="BE52" s="39">
        <f t="shared" si="83"/>
        <v>3</v>
      </c>
      <c r="BF52" s="429" t="s">
        <v>265</v>
      </c>
      <c r="BG52" s="278" t="s">
        <v>265</v>
      </c>
    </row>
    <row r="53" spans="1:60" s="40" customFormat="1" ht="16.149999999999999" hidden="1" customHeight="1" x14ac:dyDescent="0.2">
      <c r="A53" s="28" t="s">
        <v>383</v>
      </c>
      <c r="B53" s="29" t="s">
        <v>29</v>
      </c>
      <c r="C53" s="42" t="s">
        <v>264</v>
      </c>
      <c r="D53" s="50"/>
      <c r="E53" s="618" t="str">
        <f t="shared" si="74"/>
        <v/>
      </c>
      <c r="F53" s="52"/>
      <c r="G53" s="618" t="str">
        <f t="shared" si="75"/>
        <v/>
      </c>
      <c r="H53" s="52"/>
      <c r="I53" s="647"/>
      <c r="J53" s="54"/>
      <c r="K53" s="51"/>
      <c r="L53" s="52"/>
      <c r="M53" s="51"/>
      <c r="N53" s="52"/>
      <c r="O53" s="647"/>
      <c r="P53" s="35"/>
      <c r="Q53" s="32"/>
      <c r="R53" s="33"/>
      <c r="S53" s="32"/>
      <c r="T53" s="33"/>
      <c r="U53" s="44"/>
      <c r="V53" s="35">
        <v>1</v>
      </c>
      <c r="W53" s="32">
        <f t="shared" si="76"/>
        <v>15</v>
      </c>
      <c r="X53" s="33">
        <v>1</v>
      </c>
      <c r="Y53" s="32">
        <f t="shared" si="77"/>
        <v>15</v>
      </c>
      <c r="Z53" s="33">
        <v>2</v>
      </c>
      <c r="AA53" s="44" t="s">
        <v>43</v>
      </c>
      <c r="AB53" s="35"/>
      <c r="AC53" s="32"/>
      <c r="AD53" s="33"/>
      <c r="AE53" s="32"/>
      <c r="AF53" s="33"/>
      <c r="AG53" s="48"/>
      <c r="AH53" s="35"/>
      <c r="AI53" s="32"/>
      <c r="AJ53" s="33"/>
      <c r="AK53" s="32"/>
      <c r="AL53" s="33"/>
      <c r="AM53" s="48"/>
      <c r="AN53" s="35"/>
      <c r="AO53" s="32"/>
      <c r="AP53" s="33"/>
      <c r="AQ53" s="32"/>
      <c r="AR53" s="33"/>
      <c r="AS53" s="48"/>
      <c r="AT53" s="35"/>
      <c r="AU53" s="32"/>
      <c r="AV53" s="33"/>
      <c r="AW53" s="32"/>
      <c r="AX53" s="33"/>
      <c r="AY53" s="48"/>
      <c r="AZ53" s="37">
        <f t="shared" si="78"/>
        <v>1</v>
      </c>
      <c r="BA53" s="32">
        <f t="shared" si="79"/>
        <v>15</v>
      </c>
      <c r="BB53" s="38">
        <f t="shared" si="80"/>
        <v>1</v>
      </c>
      <c r="BC53" s="32">
        <f t="shared" si="81"/>
        <v>15</v>
      </c>
      <c r="BD53" s="38">
        <f t="shared" si="82"/>
        <v>2</v>
      </c>
      <c r="BE53" s="39">
        <f t="shared" si="83"/>
        <v>2</v>
      </c>
      <c r="BF53" s="430"/>
      <c r="BG53" s="43"/>
    </row>
    <row r="54" spans="1:60" s="40" customFormat="1" ht="16.149999999999999" hidden="1" customHeight="1" x14ac:dyDescent="0.2">
      <c r="A54" s="28" t="s">
        <v>384</v>
      </c>
      <c r="B54" s="248" t="s">
        <v>29</v>
      </c>
      <c r="C54" s="59" t="s">
        <v>137</v>
      </c>
      <c r="D54" s="50"/>
      <c r="E54" s="618" t="str">
        <f t="shared" si="74"/>
        <v/>
      </c>
      <c r="F54" s="52"/>
      <c r="G54" s="618" t="str">
        <f t="shared" si="75"/>
        <v/>
      </c>
      <c r="H54" s="52"/>
      <c r="I54" s="53"/>
      <c r="J54" s="54"/>
      <c r="K54" s="55" t="str">
        <f>IF(J54*15=0,"",J54*15)</f>
        <v/>
      </c>
      <c r="L54" s="52"/>
      <c r="M54" s="51" t="str">
        <f>IF(L54*15=0,"",L54*15)</f>
        <v/>
      </c>
      <c r="N54" s="52"/>
      <c r="O54" s="53"/>
      <c r="P54" s="35"/>
      <c r="Q54" s="32" t="str">
        <f>IF(P54*15=0,"",P54*15)</f>
        <v/>
      </c>
      <c r="R54" s="33"/>
      <c r="S54" s="32" t="str">
        <f>IF(R54*15=0,"",R54*15)</f>
        <v/>
      </c>
      <c r="T54" s="33"/>
      <c r="U54" s="34"/>
      <c r="V54" s="35">
        <v>2</v>
      </c>
      <c r="W54" s="63">
        <f t="shared" si="76"/>
        <v>30</v>
      </c>
      <c r="X54" s="33"/>
      <c r="Y54" s="32" t="str">
        <f t="shared" si="77"/>
        <v/>
      </c>
      <c r="Z54" s="33">
        <v>2</v>
      </c>
      <c r="AA54" s="34" t="s">
        <v>43</v>
      </c>
      <c r="AB54" s="35"/>
      <c r="AC54" s="32"/>
      <c r="AD54" s="33"/>
      <c r="AE54" s="32"/>
      <c r="AF54" s="33"/>
      <c r="AG54" s="36"/>
      <c r="AH54" s="35"/>
      <c r="AI54" s="32"/>
      <c r="AJ54" s="33"/>
      <c r="AK54" s="32"/>
      <c r="AL54" s="33"/>
      <c r="AM54" s="36"/>
      <c r="AN54" s="35"/>
      <c r="AO54" s="32"/>
      <c r="AP54" s="33"/>
      <c r="AQ54" s="32"/>
      <c r="AR54" s="33"/>
      <c r="AS54" s="36"/>
      <c r="AT54" s="35"/>
      <c r="AU54" s="32"/>
      <c r="AV54" s="33"/>
      <c r="AW54" s="32"/>
      <c r="AX54" s="33"/>
      <c r="AY54" s="36"/>
      <c r="AZ54" s="37">
        <f t="shared" si="78"/>
        <v>2</v>
      </c>
      <c r="BA54" s="32">
        <f t="shared" si="79"/>
        <v>30</v>
      </c>
      <c r="BB54" s="38" t="str">
        <f t="shared" si="80"/>
        <v/>
      </c>
      <c r="BC54" s="32" t="str">
        <f t="shared" si="81"/>
        <v/>
      </c>
      <c r="BD54" s="38">
        <f t="shared" si="82"/>
        <v>2</v>
      </c>
      <c r="BE54" s="39">
        <f t="shared" si="83"/>
        <v>2</v>
      </c>
      <c r="BF54" s="432" t="s">
        <v>138</v>
      </c>
      <c r="BG54" s="56" t="s">
        <v>138</v>
      </c>
      <c r="BH54" s="56"/>
    </row>
    <row r="55" spans="1:60" s="286" customFormat="1" ht="16.149999999999999" hidden="1" customHeight="1" x14ac:dyDescent="0.2">
      <c r="A55" s="295"/>
      <c r="B55" s="296" t="s">
        <v>29</v>
      </c>
      <c r="C55" s="384" t="s">
        <v>145</v>
      </c>
      <c r="D55" s="19">
        <f>IF(SUM(D49:D54)=0,"",SUM(D49:D54))</f>
        <v>1</v>
      </c>
      <c r="E55" s="20">
        <f>IF(SUM(D49:D54)*15=0,"",SUM(D49:D54)*15)</f>
        <v>15</v>
      </c>
      <c r="F55" s="20">
        <f>IF(SUM(F49:F54)=0,"",SUM(F49:F54))</f>
        <v>1</v>
      </c>
      <c r="G55" s="20">
        <f>SUM(G49:G54)</f>
        <v>15</v>
      </c>
      <c r="H55" s="20">
        <f>IF(SUM(H49:H54)=0,"",SUM(H49:H54))</f>
        <v>2</v>
      </c>
      <c r="I55" s="343">
        <f>IF(SUM(D49:D54)+SUM(F49:F54)=0,"",SUM(D49:D54)+SUM(F49:F54))</f>
        <v>2</v>
      </c>
      <c r="J55" s="19">
        <f>IF(SUM(J49:J54)=0,"",SUM(J49:J54))</f>
        <v>1</v>
      </c>
      <c r="K55" s="20">
        <f>IF(SUM(J49:J54)*15=0,"",SUM(J49:J54)*15)</f>
        <v>15</v>
      </c>
      <c r="L55" s="20">
        <f>IF(SUM(L49:L54)=0,"",SUM(L49:L54))</f>
        <v>1</v>
      </c>
      <c r="M55" s="20">
        <f>IF(SUM(L49:L54)*15=0,"",SUM(L49:L54)*15)</f>
        <v>15</v>
      </c>
      <c r="N55" s="20">
        <f>IF(SUM(N49:N54)=0,"",SUM(N49:N54))</f>
        <v>2</v>
      </c>
      <c r="O55" s="343">
        <f>IF(SUM(J49:J54)+SUM(L49:L54)=0,"",SUM(J49:J54)+SUM(L49:L54))</f>
        <v>2</v>
      </c>
      <c r="P55" s="19">
        <f>IF(SUM(P49:P54)=0,"",SUM(P49:P54))</f>
        <v>3</v>
      </c>
      <c r="Q55" s="20">
        <f>IF(SUM(P49:P54)*15=0,"",SUM(P49:P54)*15)</f>
        <v>45</v>
      </c>
      <c r="R55" s="20">
        <f>IF(SUM(R49:R54)=0,"",SUM(R49:R54))</f>
        <v>4</v>
      </c>
      <c r="S55" s="20">
        <f>IF(SUM(R49:R54)*15=0,"",SUM(R49:R54)*15)</f>
        <v>60</v>
      </c>
      <c r="T55" s="20">
        <f>IF(SUM(T49:T54)=0,"",SUM(T49:T54))</f>
        <v>10</v>
      </c>
      <c r="U55" s="343">
        <f>IF(SUM(P49:P54)+SUM(R49:R54)=0,"",SUM(P49:P54)+SUM(R49:R54))</f>
        <v>7</v>
      </c>
      <c r="V55" s="19">
        <f>IF(SUM(V49:V54)=0,"",SUM(V49:V54))</f>
        <v>3</v>
      </c>
      <c r="W55" s="20">
        <f>IF(SUM(V49:V54)*15=0,"",SUM(V49:V54)*15)</f>
        <v>45</v>
      </c>
      <c r="X55" s="20">
        <f>IF(SUM(X49:X54)=0,"",SUM(X49:X54))</f>
        <v>1</v>
      </c>
      <c r="Y55" s="20">
        <f>IF(SUM(X49:X54)*15=0,"",SUM(X49:X54)*15)</f>
        <v>15</v>
      </c>
      <c r="Z55" s="20">
        <f>IF(SUM(Z49:Z54)=0,"",SUM(Z49:Z54))</f>
        <v>4</v>
      </c>
      <c r="AA55" s="343">
        <f>IF(SUM(V49:V54)+SUM(X49:X54)=0,"",SUM(V49:V54)+SUM(X49:X54))</f>
        <v>4</v>
      </c>
      <c r="AB55" s="19" t="str">
        <f>IF(SUM(AB49:AB54)=0,"",SUM(AB49:AB54))</f>
        <v/>
      </c>
      <c r="AC55" s="20" t="str">
        <f>IF(SUM(AB49:AB54)*15=0,"",SUM(AB49:AB54)*15)</f>
        <v/>
      </c>
      <c r="AD55" s="20" t="str">
        <f>IF(SUM(AD49:AD54)=0,"",SUM(AD49:AD54))</f>
        <v/>
      </c>
      <c r="AE55" s="20" t="str">
        <f>IF(SUM(AD49:AD54)*15=0,"",SUM(AD49:AD54)*15)</f>
        <v/>
      </c>
      <c r="AF55" s="21" t="str">
        <f>IF(SUM(AF49:AF54)=0,"",SUM(AF49:AF54))</f>
        <v/>
      </c>
      <c r="AG55" s="22" t="str">
        <f>IF(SUM(AB49:AB54)+SUM(AD49:AD54)=0,"",SUM(AB49:AB54)+SUM(AD49:AD54))</f>
        <v/>
      </c>
      <c r="AH55" s="19" t="str">
        <f>IF(SUM(AH49:AH54)=0,"",SUM(AH49:AH54))</f>
        <v/>
      </c>
      <c r="AI55" s="20" t="str">
        <f>IF(SUM(AH49:AH54)*15=0,"",SUM(AH49:AH54)*15)</f>
        <v/>
      </c>
      <c r="AJ55" s="20" t="str">
        <f>IF(SUM(AJ49:AJ54)=0,"",SUM(AJ49:AJ54))</f>
        <v/>
      </c>
      <c r="AK55" s="20" t="str">
        <f>IF(SUM(AJ49:AJ54)*15=0,"",SUM(AJ49:AJ54)*15)</f>
        <v/>
      </c>
      <c r="AL55" s="21" t="str">
        <f>IF(SUM(AL49:AL54)=0,"",SUM(AL49:AL54))</f>
        <v/>
      </c>
      <c r="AM55" s="22" t="str">
        <f>IF(SUM(AH49:AH54)+SUM(AJ49:AJ54)=0,"",SUM(AH49:AH54)+SUM(AJ49:AJ54))</f>
        <v/>
      </c>
      <c r="AN55" s="19" t="str">
        <f>IF(SUM(AN49:AN54)=0,"",SUM(AN49:AN54))</f>
        <v/>
      </c>
      <c r="AO55" s="20" t="str">
        <f>IF(SUM(AN49:AN54)*15=0,"",SUM(AN49:AN54)*15)</f>
        <v/>
      </c>
      <c r="AP55" s="20" t="str">
        <f>IF(SUM(AP49:AP54)=0,"",SUM(AP49:AP54))</f>
        <v/>
      </c>
      <c r="AQ55" s="20" t="str">
        <f>IF(SUM(AP49:AP54)*15=0,"",SUM(AP49:AP54)*15)</f>
        <v/>
      </c>
      <c r="AR55" s="21" t="str">
        <f>IF(SUM(AR49:AR54)=0,"",SUM(AR49:AR54))</f>
        <v/>
      </c>
      <c r="AS55" s="22" t="str">
        <f>IF(SUM(AN49:AN54)+SUM(AP49:AP54)=0,"",SUM(AN49:AN54)+SUM(AP49:AP54))</f>
        <v/>
      </c>
      <c r="AT55" s="19" t="str">
        <f>IF(SUM(AT49:AT54)=0,"",SUM(AT49:AT54))</f>
        <v/>
      </c>
      <c r="AU55" s="20" t="str">
        <f>IF(SUM(AT49:AT54)*15=0,"",SUM(AT49:AT54)*15)</f>
        <v/>
      </c>
      <c r="AV55" s="20" t="str">
        <f>IF(SUM(AV49:AV54)=0,"",SUM(AV49:AV54))</f>
        <v/>
      </c>
      <c r="AW55" s="20" t="str">
        <f>IF(SUM(AV49:AV54)*15=0,"",SUM(AV49:AV54)*15)</f>
        <v/>
      </c>
      <c r="AX55" s="21" t="str">
        <f>IF(SUM(AX49:AX54)=0,"",SUM(AX49:AX54))</f>
        <v/>
      </c>
      <c r="AY55" s="22" t="str">
        <f>IF(SUM(AT49:AT54)+SUM(AV49:AV54)=0,"",SUM(AT49:AT54)+SUM(AV49:AV54))</f>
        <v/>
      </c>
      <c r="AZ55" s="23">
        <f>IF(SUM(AZ49:AZ54)=0,"",SUM(AZ49:AZ54))</f>
        <v>8</v>
      </c>
      <c r="BA55" s="20">
        <f>IF(SUM(AZ49:AZ54)*15=0,"",SUM(AZ49:AZ54)*15)</f>
        <v>120</v>
      </c>
      <c r="BB55" s="20">
        <f>IF(SUM(BB49:BB54)=0,"",SUM(BB49:BB54))</f>
        <v>7</v>
      </c>
      <c r="BC55" s="20">
        <f>IF(SUM(BB49:BB54)*15=0,"",SUM(BB49:BB54)*15)</f>
        <v>105</v>
      </c>
      <c r="BD55" s="350">
        <f>IF(SUM(BD49:BD54)=0,"",SUM(BD49:BD54))</f>
        <v>18</v>
      </c>
      <c r="BE55" s="78">
        <f>IF(SUM(AZ49:AZ54)+SUM(BB49:BB54)=0,"",SUM(AZ49:AZ54)+SUM(BB49:BB54))</f>
        <v>15</v>
      </c>
      <c r="BF55" s="428"/>
      <c r="BG55" s="24"/>
    </row>
    <row r="56" spans="1:60" s="297" customFormat="1" ht="16.149999999999999" hidden="1" customHeight="1" thickBot="1" x14ac:dyDescent="0.25">
      <c r="A56" s="731" t="s">
        <v>278</v>
      </c>
      <c r="B56" s="732"/>
      <c r="C56" s="733"/>
      <c r="D56" s="79">
        <f>IF((SUM(D12:D20)+SUM(D23:D37)+SUM(D40:D46)+SUM(D49:D54))=0,"",(SUM(D12:D20)+SUM(D23:D37)+SUM(D40:D46)+SUM(D49:D54)))</f>
        <v>16</v>
      </c>
      <c r="E56" s="80">
        <f>E55+E47+E38+E21</f>
        <v>212</v>
      </c>
      <c r="F56" s="80">
        <f>IF((SUM(F12:F20)+SUM(F23:F37)+SUM(F40:F46)+SUM(F49:F54))=0,"",(SUM(F12:F20)+SUM(F23:F37)+SUM(F40:F46)+SUM(F49:F54)))</f>
        <v>21</v>
      </c>
      <c r="G56" s="80">
        <f>G21+G38+G47+G55</f>
        <v>262</v>
      </c>
      <c r="H56" s="80">
        <f>IF((SUM(H12:H20)+SUM(H23:H37)+SUM(H40:H46)+SUM(H49:H54))=0,"",(SUM(H12:H20)+SUM(H23:H37)+SUM(H40:H46)+SUM(H49:H54)))</f>
        <v>30</v>
      </c>
      <c r="I56" s="81">
        <f>IF((SUM(D12:D20)+SUM(F12:F20)+SUM(D23:D37)+SUM(F23:F37)+SUM(D40:D46)+SUM(F40:F46)+SUM(D49:D54)+SUM(F49:F54))=0,"",(SUM(D12:D20)+SUM(F12:F20)+SUM(D23:D37)+SUM(F23:F37)+SUM(D40:D46)+SUM(F40:F46)+SUM(D49:D54)+SUM(F49:F54)))</f>
        <v>37</v>
      </c>
      <c r="J56" s="79">
        <f>IF((SUM(J12:J20)+SUM(J23:J37)+SUM(J40:J46)+SUM(J49:J54))=0,"",(SUM(J12:J20)+SUM(J23:J37)+SUM(J40:J46)+SUM(J49:J54)))</f>
        <v>20</v>
      </c>
      <c r="K56" s="80">
        <f>IF((((SUM(J12:J20)+SUM(J23:J37)+SUM(J40:J46)+SUM(J49:J54))*15))=0,"",(((SUM(J12:J20)+SUM(J23:J37)+SUM(J40:J46)+SUM(J49:J54))*15)))</f>
        <v>300</v>
      </c>
      <c r="L56" s="80">
        <f>IF((SUM(L12:L20)+SUM(L23:L37)+SUM(L40:L46)+SUM(L49:L54))=0,"",(SUM(L12:L20)+SUM(L23:L37)+SUM(L40:L46)+SUM(L49:L54)))</f>
        <v>4</v>
      </c>
      <c r="M56" s="80">
        <f>IF((((SUM(L12:L20)+SUM(L23:L37)+SUM(L40:L46)+SUM(L49:L54))*15))=0,"",(((SUM(L12:L20)+SUM(L23:L37)+SUM(L40:L46)+SUM(L49:L54))*15)))</f>
        <v>60</v>
      </c>
      <c r="N56" s="80">
        <f>IF((SUM(N12:N20)+SUM(N23:N37)+SUM(N40:N46)+SUM(N49:N54))=0,"",(SUM(N12:N20)+SUM(N23:N37)+SUM(N40:N46)+SUM(N49:N54)))</f>
        <v>30</v>
      </c>
      <c r="O56" s="81">
        <f>IF((SUM(J12:J20)+SUM(L12:L20)+SUM(J23:J37)+SUM(L23:L37)+SUM(J40:J46)+SUM(L40:L46)+SUM(J49:J54)+SUM(L49:L54))=0,"",(SUM(J12:J20)+SUM(L12:L20)+SUM(J23:J37)+SUM(L23:L37)+SUM(J40:J46)+SUM(L40:L46)+SUM(J49:J54)+SUM(L49:L54)))</f>
        <v>24</v>
      </c>
      <c r="P56" s="79">
        <f>IF((SUM(P12:P20)+SUM(P23:P37)+SUM(P40:P46)+SUM(P49:P54))=0,"",(SUM(P12:P20)+SUM(P23:P37)+SUM(P40:P46)+SUM(P49:P54)))</f>
        <v>13</v>
      </c>
      <c r="Q56" s="80">
        <f>IF((((SUM(P12:P20)+SUM(P23:P37)+SUM(P40:P46)+SUM(P49:P54))*15))=0,"",(((SUM(P12:P20)+SUM(P23:P37)+SUM(P40:P46)+SUM(P49:P54))*15)))</f>
        <v>195</v>
      </c>
      <c r="R56" s="80">
        <f>IF((SUM(R12:R20)+SUM(R23:R37)+SUM(R40:R46)+SUM(R49:R54))=0,"",(SUM(R12:R20)+SUM(R23:R37)+SUM(R40:R46)+SUM(R49:R54)))</f>
        <v>6</v>
      </c>
      <c r="S56" s="80">
        <f>IF((((SUM(R12:R20)+SUM(R23:R37)+SUM(R40:R46)+SUM(R49:R54))*15))=0,"",(((SUM(R12:R20)+SUM(R23:R37)+SUM(R40:R46)+SUM(R49:R54))*15)))</f>
        <v>90</v>
      </c>
      <c r="T56" s="80">
        <f>IF((SUM(T12:T20)+SUM(T23:T37)+SUM(T40:T46)+SUM(T49:T54))=0,"",(SUM(T12:T20)+SUM(T23:T37)+SUM(T40:T46)+SUM(T49:T54)))</f>
        <v>24</v>
      </c>
      <c r="U56" s="81">
        <f>IF((SUM(P12:P20)+SUM(R12:R20)+SUM(P23:P37)+SUM(R23:R37)+SUM(P40:P46)+SUM(R40:R46)+SUM(P49:P54)+SUM(R49:R54))=0,"",(SUM(P12:P20)+SUM(R12:R20)+SUM(P23:P37)+SUM(R23:R37)+SUM(P40:P46)+SUM(R40:R46)+SUM(P49:P54)+SUM(R49:R54)))</f>
        <v>19</v>
      </c>
      <c r="V56" s="79">
        <f>IF((SUM(V12:V20)+SUM(V23:V37)+SUM(V40:V46)+SUM(V49:V54))=0,"",(SUM(V12:V20)+SUM(V23:V37)+SUM(V40:V46)+SUM(V49:V54)))</f>
        <v>5</v>
      </c>
      <c r="W56" s="80">
        <f>IF((((SUM(V12:V20)+SUM(V23:V37)+SUM(V40:V46)+SUM(V49:V54))*15))=0,"",(((SUM(V12:V20)+SUM(V23:V37)+SUM(V40:V46)+SUM(V49:V54))*15)))</f>
        <v>75</v>
      </c>
      <c r="X56" s="80">
        <f>IF((SUM(X12:X20)+SUM(X23:X37)+SUM(X40:X46)+SUM(X49:X54))=0,"",(SUM(X12:X20)+SUM(X23:X37)+SUM(X40:X46)+SUM(X49:X54)))</f>
        <v>2</v>
      </c>
      <c r="Y56" s="80">
        <f>IF((((SUM(X12:X20)+SUM(X23:X37)+SUM(X40:X46)+SUM(X49:X54))*15))=0,"",(((SUM(X12:X20)+SUM(X23:X37)+SUM(X40:X46)+SUM(X49:X54))*15)))</f>
        <v>30</v>
      </c>
      <c r="Z56" s="80">
        <f>IF((SUM(Z12:Z20)+SUM(Z23:Z37)+SUM(Z40:Z46)+SUM(Z49:Z54))=0,"",(SUM(Z12:Z20)+SUM(Z23:Z37)+SUM(Z40:Z46)+SUM(Z49:Z54)))</f>
        <v>8</v>
      </c>
      <c r="AA56" s="81">
        <f>IF((SUM(V12:V20)+SUM(X12:X20)+SUM(V23:V37)+SUM(X23:X37)+SUM(V40:V46)+SUM(X40:X46)+SUM(V49:V54)+SUM(X49:X54))=0,"",(SUM(V12:V20)+SUM(X12:X20)+SUM(V23:V37)+SUM(X23:X37)+SUM(V40:V46)+SUM(X40:X46)+SUM(V49:V54)+SUM(X49:X54)))</f>
        <v>7</v>
      </c>
      <c r="AB56" s="79" t="str">
        <f>IF((SUM(AB12:AB20)+SUM(AB23:AB37)+SUM(AB40:AB46)+SUM(AB49:AB54))=0,"",(SUM(AB12:AB20)+SUM(AB23:AB37)+SUM(AB40:AB46)+SUM(AB49:AB54)))</f>
        <v/>
      </c>
      <c r="AC56" s="80" t="str">
        <f>IF((((SUM(AB12:AB20)+SUM(AB23:AB37)+SUM(AB40:AB46)+SUM(AB49:AB54))*15))=0,"",(((SUM(AB12:AB20)+SUM(AB23:AB37)+SUM(AB40:AB46)+SUM(AB49:AB54))*15)))</f>
        <v/>
      </c>
      <c r="AD56" s="80" t="str">
        <f>IF((SUM(AD12:AD20)+SUM(AD23:AD37)+SUM(AD40:AD46)+SUM(AD49:AD54))=0,"",(SUM(AD12:AD20)+SUM(AD23:AD37)+SUM(AD40:AD46)+SUM(AD49:AD54)))</f>
        <v/>
      </c>
      <c r="AE56" s="80" t="str">
        <f>IF((((SUM(AD12:AD20)+SUM(AD23:AD37)+SUM(AD40:AD46)+SUM(AD49:AD54))*15))=0,"",(((SUM(AD12:AD20)+SUM(AD23:AD37)+SUM(AD40:AD46)+SUM(AD49:AD54))*15)))</f>
        <v/>
      </c>
      <c r="AF56" s="82" t="str">
        <f>IF((SUM(AF12:AF20)+SUM(AF23:AF37)+SUM(AF40:AF46)+SUM(AF49:AF54))=0,"",(SUM(AF12:AF20)+SUM(AF23:AF37)+SUM(AF40:AF46)+SUM(AF49:AF54)))</f>
        <v/>
      </c>
      <c r="AG56" s="83" t="str">
        <f>IF((SUM(AB12:AB20)+SUM(AD12:AD20)+SUM(AB23:AB37)+SUM(AD23:AD37)+SUM(AB40:AB46)+SUM(AD40:AD46)+SUM(AB49:AB54)+SUM(AD49:AD54))=0,"",(SUM(AB12:AB20)+SUM(AD12:AD20)+SUM(AB23:AB37)+SUM(AD23:AD37)+SUM(AB40:AB46)+SUM(AD40:AD46)+SUM(AB49:AB54)+SUM(AD49:AD54)))</f>
        <v/>
      </c>
      <c r="AH56" s="79" t="str">
        <f>IF((SUM(AH12:AH20)+SUM(AH23:AH37)+SUM(AH40:AH46)+SUM(AH49:AH54))=0,"",(SUM(AH12:AH20)+SUM(AH23:AH37)+SUM(AH40:AH46)+SUM(AH49:AH54)))</f>
        <v/>
      </c>
      <c r="AI56" s="80" t="str">
        <f>IF((((SUM(AH12:AH20)+SUM(AH23:AH37)+SUM(AH40:AH46)+SUM(AH49:AH54))*15))=0,"",(((SUM(AH12:AH20)+SUM(AH23:AH37)+SUM(AH40:AH46)+SUM(AH49:AH54))*15)))</f>
        <v/>
      </c>
      <c r="AJ56" s="80" t="str">
        <f>IF((SUM(AJ12:AJ20)+SUM(AJ23:AJ37)+SUM(AJ40:AJ46)+SUM(AJ49:AJ54))=0,"",(SUM(AJ12:AJ20)+SUM(AJ23:AJ37)+SUM(AJ40:AJ46)+SUM(AJ49:AJ54)))</f>
        <v/>
      </c>
      <c r="AK56" s="80" t="str">
        <f>IF((((SUM(AJ12:AJ20)+SUM(AJ23:AJ37)+SUM(AJ40:AJ46)+SUM(AJ49:AJ54))*15))=0,"",(((SUM(AJ12:AJ20)+SUM(AJ23:AJ37)+SUM(AJ40:AJ46)+SUM(AJ49:AJ54))*15)))</f>
        <v/>
      </c>
      <c r="AL56" s="82" t="str">
        <f>IF((SUM(AL12:AL20)+SUM(AL23:AL37)+SUM(AL40:AL46)+SUM(AL49:AL54))=0,"",(SUM(AL12:AL20)+SUM(AL23:AL37)+SUM(AL40:AL46)+SUM(AL49:AL54)))</f>
        <v/>
      </c>
      <c r="AM56" s="83" t="str">
        <f>IF((SUM(AH12:AH20)+SUM(AJ12:AJ20)+SUM(AH23:AH37)+SUM(AJ23:AJ37)+SUM(AH40:AH46)+SUM(AJ40:AJ46)+SUM(AH49:AH54)+SUM(AJ49:AJ54))=0,"",(SUM(AH12:AH20)+SUM(AJ12:AJ20)+SUM(AH23:AH37)+SUM(AJ23:AJ37)+SUM(AH40:AH46)+SUM(AJ40:AJ46)+SUM(AH49:AH54)+SUM(AJ49:AJ54)))</f>
        <v/>
      </c>
      <c r="AN56" s="79" t="str">
        <f>IF((SUM(AN12:AN20)+SUM(AN23:AN37)+SUM(AN40:AN46)+SUM(AN49:AN54))=0,"",(SUM(AN12:AN20)+SUM(AN23:AN37)+SUM(AN40:AN46)+SUM(AN49:AN54)))</f>
        <v/>
      </c>
      <c r="AO56" s="80" t="str">
        <f>IF((((SUM(AN12:AN20)+SUM(AN23:AN37)+SUM(AN40:AN46)+SUM(AN49:AN54))*15))=0,"",(((SUM(AN12:AN20)+SUM(AN23:AN37)+SUM(AN40:AN46)+SUM(AN49:AN54))*15)))</f>
        <v/>
      </c>
      <c r="AP56" s="80" t="str">
        <f>IF((SUM(AP12:AP20)+SUM(AP23:AP37)+SUM(AP40:AP46)+SUM(AP49:AP54))=0,"",(SUM(AP12:AP20)+SUM(AP23:AP37)+SUM(AP40:AP46)+SUM(AP49:AP54)))</f>
        <v/>
      </c>
      <c r="AQ56" s="80" t="str">
        <f>IF((((SUM(AP12:AP20)+SUM(AP23:AP37)+SUM(AP40:AP46)+SUM(AP49:AP54))*15))=0,"",(((SUM(AP12:AP20)+SUM(AP23:AP37)+SUM(AP40:AP46)+SUM(AP49:AP54))*15)))</f>
        <v/>
      </c>
      <c r="AR56" s="82" t="str">
        <f>IF((SUM(AR12:AR20)+SUM(AR23:AR37)+SUM(AR40:AR46)+SUM(AR49:AR54))=0,"",(SUM(AR12:AR20)+SUM(AR23:AR37)+SUM(AR40:AR46)+SUM(AR49:AR54)))</f>
        <v/>
      </c>
      <c r="AS56" s="83" t="str">
        <f>IF((SUM(AN12:AN20)+SUM(AP12:AP20)+SUM(AN23:AN37)+SUM(AP23:AP37)+SUM(AN40:AN46)+SUM(AP40:AP46)+SUM(AN49:AN54)+SUM(AP49:AP54))=0,"",(SUM(AN12:AN20)+SUM(AP12:AP20)+SUM(AN23:AN37)+SUM(AP23:AP37)+SUM(AN40:AN46)+SUM(AP40:AP46)+SUM(AN49:AN54)+SUM(AP49:AP54)))</f>
        <v/>
      </c>
      <c r="AT56" s="79" t="str">
        <f>IF((SUM(AT12:AT20)+SUM(AT23:AT37)+SUM(AT40:AT46)+SUM(AT49:AT54))=0,"",(SUM(AT12:AT20)+SUM(AT23:AT37)+SUM(AT40:AT46)+SUM(AT49:AT54)))</f>
        <v/>
      </c>
      <c r="AU56" s="80" t="str">
        <f>IF((((SUM(AT12:AT20)+SUM(AT23:AT37)+SUM(AT40:AT46)+SUM(AT49:AT54))*15))=0,"",(((SUM(AT12:AT20)+SUM(AT23:AT37)+SUM(AT40:AT46)+SUM(AT49:AT54))*15)))</f>
        <v/>
      </c>
      <c r="AV56" s="80" t="str">
        <f>IF((SUM(AV12:AV20)+SUM(AV23:AV37)+SUM(AV40:AV46)+SUM(AV49:AV54))=0,"",(SUM(AV12:AV20)+SUM(AV23:AV37)+SUM(AV40:AV46)+SUM(AV49:AV54)))</f>
        <v/>
      </c>
      <c r="AW56" s="80" t="str">
        <f>IF((((SUM(AV12:AV20)+SUM(AV23:AV37)+SUM(AV40:AV46)+SUM(AV49:AV54))*15))=0,"",(((SUM(AV12:AV20)+SUM(AV23:AV37)+SUM(AV40:AV46)+SUM(AV49:AV54))*15)))</f>
        <v/>
      </c>
      <c r="AX56" s="82" t="str">
        <f>IF((SUM(AX12:AX20)+SUM(AX23:AX37)+SUM(AX40:AX46)+SUM(AX49:AX54))=0,"",(SUM(AX12:AX20)+SUM(AX23:AX37)+SUM(AX40:AX46)+SUM(AX49:AX54)))</f>
        <v/>
      </c>
      <c r="AY56" s="83" t="str">
        <f>IF((SUM(AT12:AT20)+SUM(AV12:AV20)+SUM(AT23:AT37)+SUM(AV23:AV37)+SUM(AT40:AT46)+SUM(AV40:AV46)+SUM(AT49:AT54)+SUM(AV49:AV54))=0,"",(SUM(AT12:AT20)+SUM(AV12:AV20)+SUM(AT23:AT37)+SUM(AV23:AV37)+SUM(AT40:AT46)+SUM(AV40:AV46)+SUM(AT49:AT54)+SUM(AV49:AV54)))</f>
        <v/>
      </c>
      <c r="AZ56" s="84">
        <f>IF((SUM(AZ12:AZ20)+SUM(AZ23:AZ37)+SUM(AZ40:AZ46)+SUM(AZ49:AZ54))=0,"",(SUM(AZ12:AZ20)+SUM(AZ23:AZ37)+SUM(AZ40:AZ46)+SUM(AZ49:AZ54)))</f>
        <v>54</v>
      </c>
      <c r="BA56" s="80">
        <f>IF((((SUM(AZ12:AZ20)+SUM(AZ23:AZ37)+SUM(AZ40:AZ46)+SUM(AZ49:AZ54))*15))=0,"",(((SUM(AZ12:AZ20)+SUM(AZ23:AZ37)+SUM(AZ40:AZ46)+SUM(AZ49:AZ54))*15)))</f>
        <v>810</v>
      </c>
      <c r="BB56" s="80">
        <f>IF((SUM(BB12:BB20)+SUM(BB23:BB37)+SUM(BB40:BB46)+SUM(BB49:BB54))=0,"",(SUM(BB12:BB20)+SUM(BB23:BB37)+SUM(BB40:BB46)+SUM(BB49:BB54)))</f>
        <v>33</v>
      </c>
      <c r="BC56" s="80">
        <f>IF((((SUM(BB12:BB20)+SUM(BB23:BB37)+SUM(BB40:BB46)+SUM(BB49:BB54))*15))=0,"",(((SUM(BB12:BB20)+SUM(BB23:BB37)+SUM(BB40:BB46)+SUM(BB49:BB54))*15)))</f>
        <v>495</v>
      </c>
      <c r="BD56" s="85">
        <f>IF((SUM(BD12:BD20)+SUM(BD23:BD37)+SUM(BD40:BD46)+SUM(BD49:BD54))=0,"",(SUM(BD12:BD20)+SUM(BD23:BD37)+SUM(BD40:BD46)+SUM(BD49:BD54)))</f>
        <v>92</v>
      </c>
      <c r="BE56" s="86">
        <f>IF((SUM(AZ12:AZ20)+SUM(BB12:BB20)+SUM(AZ23:AZ37)+SUM(BB23:BB37)+SUM(AZ40:AZ46)+SUM(BB40:BB46)+SUM(AZ49:AZ54)+SUM(BB49:BB54))=0,"",(SUM(AZ12:AZ20)+SUM(BB12:BB20)+SUM(AZ23:AZ37)+SUM(BB23:BB37)+SUM(AZ40:AZ46)+SUM(BB40:BB46)+SUM(AZ49:AZ54)+SUM(BB49:BB54)))</f>
        <v>87</v>
      </c>
      <c r="BF56" s="434"/>
      <c r="BG56" s="87"/>
    </row>
    <row r="57" spans="1:60" s="93" customFormat="1" ht="16.149999999999999" hidden="1" customHeight="1" thickBot="1" x14ac:dyDescent="0.25">
      <c r="A57" s="741" t="s">
        <v>146</v>
      </c>
      <c r="B57" s="742"/>
      <c r="C57" s="743"/>
      <c r="D57" s="88">
        <f>SUM(D56)</f>
        <v>16</v>
      </c>
      <c r="E57" s="89">
        <f t="shared" ref="E57:BE57" si="84">SUM(E56)</f>
        <v>212</v>
      </c>
      <c r="F57" s="89">
        <f t="shared" si="84"/>
        <v>21</v>
      </c>
      <c r="G57" s="89">
        <f t="shared" si="84"/>
        <v>262</v>
      </c>
      <c r="H57" s="89">
        <f t="shared" si="84"/>
        <v>30</v>
      </c>
      <c r="I57" s="90">
        <f t="shared" si="84"/>
        <v>37</v>
      </c>
      <c r="J57" s="91">
        <f t="shared" si="84"/>
        <v>20</v>
      </c>
      <c r="K57" s="89">
        <f t="shared" si="84"/>
        <v>300</v>
      </c>
      <c r="L57" s="89">
        <f t="shared" si="84"/>
        <v>4</v>
      </c>
      <c r="M57" s="89">
        <f t="shared" si="84"/>
        <v>60</v>
      </c>
      <c r="N57" s="89">
        <f t="shared" si="84"/>
        <v>30</v>
      </c>
      <c r="O57" s="90">
        <f t="shared" si="84"/>
        <v>24</v>
      </c>
      <c r="P57" s="91">
        <f t="shared" si="84"/>
        <v>13</v>
      </c>
      <c r="Q57" s="89">
        <f t="shared" si="84"/>
        <v>195</v>
      </c>
      <c r="R57" s="89">
        <f t="shared" si="84"/>
        <v>6</v>
      </c>
      <c r="S57" s="89">
        <f t="shared" si="84"/>
        <v>90</v>
      </c>
      <c r="T57" s="89">
        <f t="shared" si="84"/>
        <v>24</v>
      </c>
      <c r="U57" s="90">
        <f t="shared" si="84"/>
        <v>19</v>
      </c>
      <c r="V57" s="91">
        <f t="shared" si="84"/>
        <v>5</v>
      </c>
      <c r="W57" s="89">
        <f t="shared" si="84"/>
        <v>75</v>
      </c>
      <c r="X57" s="89">
        <f t="shared" si="84"/>
        <v>2</v>
      </c>
      <c r="Y57" s="89">
        <f t="shared" si="84"/>
        <v>30</v>
      </c>
      <c r="Z57" s="89">
        <f t="shared" si="84"/>
        <v>8</v>
      </c>
      <c r="AA57" s="90">
        <f t="shared" si="84"/>
        <v>7</v>
      </c>
      <c r="AB57" s="91">
        <f t="shared" si="84"/>
        <v>0</v>
      </c>
      <c r="AC57" s="89">
        <f t="shared" si="84"/>
        <v>0</v>
      </c>
      <c r="AD57" s="89">
        <f t="shared" si="84"/>
        <v>0</v>
      </c>
      <c r="AE57" s="89">
        <f t="shared" si="84"/>
        <v>0</v>
      </c>
      <c r="AF57" s="89">
        <f t="shared" si="84"/>
        <v>0</v>
      </c>
      <c r="AG57" s="89">
        <f t="shared" si="84"/>
        <v>0</v>
      </c>
      <c r="AH57" s="89">
        <f t="shared" si="84"/>
        <v>0</v>
      </c>
      <c r="AI57" s="89">
        <f t="shared" si="84"/>
        <v>0</v>
      </c>
      <c r="AJ57" s="89">
        <f t="shared" si="84"/>
        <v>0</v>
      </c>
      <c r="AK57" s="89">
        <f t="shared" si="84"/>
        <v>0</v>
      </c>
      <c r="AL57" s="89">
        <f t="shared" si="84"/>
        <v>0</v>
      </c>
      <c r="AM57" s="89">
        <f t="shared" si="84"/>
        <v>0</v>
      </c>
      <c r="AN57" s="89">
        <f t="shared" si="84"/>
        <v>0</v>
      </c>
      <c r="AO57" s="89">
        <f t="shared" si="84"/>
        <v>0</v>
      </c>
      <c r="AP57" s="89">
        <f t="shared" si="84"/>
        <v>0</v>
      </c>
      <c r="AQ57" s="89">
        <f t="shared" si="84"/>
        <v>0</v>
      </c>
      <c r="AR57" s="89">
        <f t="shared" si="84"/>
        <v>0</v>
      </c>
      <c r="AS57" s="89">
        <f t="shared" si="84"/>
        <v>0</v>
      </c>
      <c r="AT57" s="89">
        <f t="shared" si="84"/>
        <v>0</v>
      </c>
      <c r="AU57" s="89">
        <f t="shared" si="84"/>
        <v>0</v>
      </c>
      <c r="AV57" s="89">
        <f t="shared" si="84"/>
        <v>0</v>
      </c>
      <c r="AW57" s="89">
        <f t="shared" si="84"/>
        <v>0</v>
      </c>
      <c r="AX57" s="89">
        <f t="shared" si="84"/>
        <v>0</v>
      </c>
      <c r="AY57" s="89">
        <f t="shared" si="84"/>
        <v>0</v>
      </c>
      <c r="AZ57" s="89">
        <f t="shared" si="84"/>
        <v>54</v>
      </c>
      <c r="BA57" s="89">
        <f t="shared" si="84"/>
        <v>810</v>
      </c>
      <c r="BB57" s="89">
        <f t="shared" si="84"/>
        <v>33</v>
      </c>
      <c r="BC57" s="89">
        <f t="shared" si="84"/>
        <v>495</v>
      </c>
      <c r="BD57" s="89">
        <f t="shared" si="84"/>
        <v>92</v>
      </c>
      <c r="BE57" s="92">
        <f t="shared" si="84"/>
        <v>87</v>
      </c>
      <c r="BF57" s="428"/>
      <c r="BG57" s="24"/>
    </row>
    <row r="58" spans="1:60" s="262" customFormat="1" ht="16.149999999999999" customHeight="1" x14ac:dyDescent="0.2">
      <c r="A58" s="256" t="s">
        <v>11</v>
      </c>
      <c r="B58" s="257"/>
      <c r="C58" s="258" t="s">
        <v>147</v>
      </c>
      <c r="D58" s="648"/>
      <c r="E58" s="649"/>
      <c r="F58" s="650"/>
      <c r="G58" s="649"/>
      <c r="H58" s="650"/>
      <c r="I58" s="651"/>
      <c r="J58" s="650"/>
      <c r="K58" s="649"/>
      <c r="L58" s="650"/>
      <c r="M58" s="649"/>
      <c r="N58" s="650"/>
      <c r="O58" s="651"/>
      <c r="P58" s="96"/>
      <c r="Q58" s="95"/>
      <c r="R58" s="96"/>
      <c r="S58" s="95"/>
      <c r="T58" s="96"/>
      <c r="U58" s="97"/>
      <c r="V58" s="96"/>
      <c r="W58" s="95"/>
      <c r="X58" s="96"/>
      <c r="Y58" s="95"/>
      <c r="Z58" s="96"/>
      <c r="AA58" s="97"/>
      <c r="AB58" s="96"/>
      <c r="AC58" s="95"/>
      <c r="AD58" s="96"/>
      <c r="AE58" s="95"/>
      <c r="AF58" s="96"/>
      <c r="AG58" s="97"/>
      <c r="AH58" s="96"/>
      <c r="AI58" s="95"/>
      <c r="AJ58" s="96"/>
      <c r="AK58" s="95"/>
      <c r="AL58" s="96"/>
      <c r="AM58" s="97"/>
      <c r="AN58" s="96"/>
      <c r="AO58" s="95"/>
      <c r="AP58" s="96"/>
      <c r="AQ58" s="95"/>
      <c r="AR58" s="96"/>
      <c r="AS58" s="97"/>
      <c r="AT58" s="96"/>
      <c r="AU58" s="95"/>
      <c r="AV58" s="96"/>
      <c r="AW58" s="95"/>
      <c r="AX58" s="96"/>
      <c r="AY58" s="97"/>
      <c r="AZ58" s="98"/>
      <c r="BA58" s="96"/>
      <c r="BB58" s="96"/>
      <c r="BC58" s="96"/>
      <c r="BD58" s="96"/>
      <c r="BE58" s="99"/>
      <c r="BF58" s="425"/>
      <c r="BG58" s="3"/>
    </row>
    <row r="59" spans="1:60" s="262" customFormat="1" ht="16.149999999999999" customHeight="1" x14ac:dyDescent="0.2">
      <c r="A59" s="298" t="s">
        <v>148</v>
      </c>
      <c r="B59" s="299"/>
      <c r="C59" s="300" t="s">
        <v>149</v>
      </c>
      <c r="D59" s="713"/>
      <c r="E59" s="714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4"/>
      <c r="U59" s="714"/>
      <c r="V59" s="714"/>
      <c r="W59" s="714"/>
      <c r="X59" s="714"/>
      <c r="Y59" s="714"/>
      <c r="Z59" s="714"/>
      <c r="AA59" s="714"/>
      <c r="AB59" s="714"/>
      <c r="AC59" s="714"/>
      <c r="AD59" s="714"/>
      <c r="AE59" s="714"/>
      <c r="AF59" s="714"/>
      <c r="AG59" s="71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464"/>
      <c r="AY59" s="464"/>
      <c r="AZ59" s="585"/>
      <c r="BA59" s="580"/>
      <c r="BB59" s="580"/>
      <c r="BC59" s="580"/>
      <c r="BD59" s="580"/>
      <c r="BE59" s="581"/>
      <c r="BF59" s="425"/>
      <c r="BG59" s="3"/>
    </row>
    <row r="60" spans="1:60" s="69" customFormat="1" ht="16.149999999999999" customHeight="1" x14ac:dyDescent="0.2">
      <c r="A60" s="41" t="s">
        <v>366</v>
      </c>
      <c r="B60" s="58" t="s">
        <v>29</v>
      </c>
      <c r="C60" s="70" t="s">
        <v>150</v>
      </c>
      <c r="D60" s="60"/>
      <c r="E60" s="63" t="str">
        <f t="shared" ref="E60:E73" si="85">IF(D60*15=0,"",D60*15)</f>
        <v/>
      </c>
      <c r="F60" s="62"/>
      <c r="G60" s="63" t="str">
        <f t="shared" ref="G60:G73" si="86">IF(F60*15=0,"",F60*15)</f>
        <v/>
      </c>
      <c r="H60" s="62"/>
      <c r="I60" s="64"/>
      <c r="J60" s="65"/>
      <c r="K60" s="63" t="str">
        <f>IF(J60*15=0,"",J60*15)</f>
        <v/>
      </c>
      <c r="L60" s="62"/>
      <c r="M60" s="63" t="str">
        <f>IF(L60*15=0,"",L60*15)</f>
        <v/>
      </c>
      <c r="N60" s="62"/>
      <c r="O60" s="64"/>
      <c r="P60" s="65">
        <v>2</v>
      </c>
      <c r="Q60" s="63">
        <f>IF(P60*15=0,"",P60*15)</f>
        <v>30</v>
      </c>
      <c r="R60" s="62"/>
      <c r="S60" s="63" t="str">
        <f t="shared" ref="S60:S73" si="87">IF(R60*15=0,"",R60*15)</f>
        <v/>
      </c>
      <c r="T60" s="62">
        <v>2</v>
      </c>
      <c r="U60" s="64" t="s">
        <v>29</v>
      </c>
      <c r="V60" s="65"/>
      <c r="W60" s="63" t="str">
        <f t="shared" ref="W60:W73" si="88">IF(V60*15=0,"",V60*15)</f>
        <v/>
      </c>
      <c r="X60" s="62"/>
      <c r="Y60" s="63" t="str">
        <f t="shared" ref="Y60:Y73" si="89">IF(X60*15=0,"",X60*15)</f>
        <v/>
      </c>
      <c r="Z60" s="62"/>
      <c r="AA60" s="64"/>
      <c r="AB60" s="65"/>
      <c r="AC60" s="63" t="str">
        <f t="shared" ref="AC60:AC68" si="90">IF(AB60*15=0,"",AB60*15)</f>
        <v/>
      </c>
      <c r="AD60" s="62"/>
      <c r="AE60" s="63" t="str">
        <f t="shared" ref="AE60:AE68" si="91">IF(AD60*15=0,"",AD60*15)</f>
        <v/>
      </c>
      <c r="AF60" s="62"/>
      <c r="AG60" s="66"/>
      <c r="AH60" s="65"/>
      <c r="AI60" s="63" t="str">
        <f t="shared" ref="AI60:AI73" si="92">IF(AH60*15=0,"",AH60*15)</f>
        <v/>
      </c>
      <c r="AJ60" s="62"/>
      <c r="AK60" s="63" t="str">
        <f t="shared" ref="AK60:AK65" si="93">IF(AJ60*15=0,"",AJ60*15)</f>
        <v/>
      </c>
      <c r="AL60" s="62"/>
      <c r="AM60" s="66"/>
      <c r="AN60" s="65"/>
      <c r="AO60" s="63" t="str">
        <f t="shared" ref="AO60:AO65" si="94">IF(AN60*15=0,"",AN60*15)</f>
        <v/>
      </c>
      <c r="AP60" s="62"/>
      <c r="AQ60" s="63" t="str">
        <f t="shared" ref="AQ60:AQ65" si="95">IF(AP60*15=0,"",AP60*15)</f>
        <v/>
      </c>
      <c r="AR60" s="62"/>
      <c r="AS60" s="66"/>
      <c r="AT60" s="65"/>
      <c r="AU60" s="63" t="str">
        <f t="shared" ref="AU60:AU65" si="96">IF(AT60*15=0,"",AT60*15)</f>
        <v/>
      </c>
      <c r="AV60" s="62"/>
      <c r="AW60" s="63" t="str">
        <f t="shared" ref="AW60:AW65" si="97">IF(AV60*15=0,"",AV60*15)</f>
        <v/>
      </c>
      <c r="AX60" s="62"/>
      <c r="AY60" s="66"/>
      <c r="AZ60" s="67">
        <f t="shared" ref="AZ60:AZ73" si="98">IF(D60+J60+P60+V60+AB60+AH60+AN60+AT60=0,"",D60+J60+P60+V60+AB60+AH60+AN60+AT60)</f>
        <v>2</v>
      </c>
      <c r="BA60" s="63">
        <f t="shared" ref="BA60:BA73" si="99">IF((D60+J60+P60+V60+AB60+AH60+AN60+AT60)*15=0,"",(D60+J60+P60+V60+AB60+AH60+AN60+AT60)*15)</f>
        <v>30</v>
      </c>
      <c r="BB60" s="100" t="str">
        <f t="shared" ref="BB60:BB73" si="100">IF(F60+L60+R60+X60+AD60+AJ60+AP60+AV60=0,"",F60+L60+R60+X60+AD60+AJ60+AP60+AV60)</f>
        <v/>
      </c>
      <c r="BC60" s="63" t="str">
        <f t="shared" ref="BC60:BC73" si="101">IF((F60+L60+R60+X60+AD60+AJ60+AP60+AV60)*15=0,"",(F60+L60+R60+X60+AD60+AJ60+AP60+AV60)*15)</f>
        <v/>
      </c>
      <c r="BD60" s="100">
        <f t="shared" ref="BD60:BD73" si="102">IF(H60+N60+T60+Z60+AF60+AL60+AR60+AX60=0,"",H60+N60+T60+Z60+AF60+AL60+AR60+AX60)</f>
        <v>2</v>
      </c>
      <c r="BE60" s="68">
        <f t="shared" ref="BE60:BE73" si="103">IF((D60+J60+P60+V60+AB60+F60+L60+R60+X60+AD60+AH60+AN60+AT60+AF60+AP60+AV60)=0,"",(D60+J60+P60+V60+AB60+F60+L60+R60+X60+AD60+AH60+AN60+AT60+AJ60+AP60+AV60))</f>
        <v>2</v>
      </c>
      <c r="BF60" s="432" t="s">
        <v>151</v>
      </c>
      <c r="BG60" s="57" t="s">
        <v>151</v>
      </c>
    </row>
    <row r="61" spans="1:60" s="69" customFormat="1" ht="16.149999999999999" customHeight="1" x14ac:dyDescent="0.2">
      <c r="A61" s="41" t="s">
        <v>348</v>
      </c>
      <c r="B61" s="58" t="s">
        <v>29</v>
      </c>
      <c r="C61" s="70" t="s">
        <v>152</v>
      </c>
      <c r="D61" s="60"/>
      <c r="E61" s="63" t="str">
        <f>IF(D61*15=0,"",D61*15)</f>
        <v/>
      </c>
      <c r="F61" s="62"/>
      <c r="G61" s="63" t="str">
        <f>IF(F61*15=0,"",F61*15)</f>
        <v/>
      </c>
      <c r="H61" s="62"/>
      <c r="I61" s="64"/>
      <c r="J61" s="65"/>
      <c r="K61" s="63" t="str">
        <f>IF(J61*15=0,"",J61*15)</f>
        <v/>
      </c>
      <c r="L61" s="62"/>
      <c r="M61" s="63" t="str">
        <f>IF(L61*15=0,"",L61*15)</f>
        <v/>
      </c>
      <c r="N61" s="62"/>
      <c r="O61" s="64"/>
      <c r="P61" s="65">
        <v>1</v>
      </c>
      <c r="Q61" s="63">
        <f>IF(P61*15=0,"",P61*15)</f>
        <v>15</v>
      </c>
      <c r="R61" s="62"/>
      <c r="S61" s="63" t="str">
        <f>IF(R61*15=0,"",R61*15)</f>
        <v/>
      </c>
      <c r="T61" s="62">
        <v>2</v>
      </c>
      <c r="U61" s="64" t="s">
        <v>31</v>
      </c>
      <c r="V61" s="65"/>
      <c r="W61" s="63" t="str">
        <f>IF(V61*15=0,"",V61*15)</f>
        <v/>
      </c>
      <c r="X61" s="62"/>
      <c r="Y61" s="63" t="str">
        <f>IF(X61*15=0,"",X61*15)</f>
        <v/>
      </c>
      <c r="Z61" s="62"/>
      <c r="AA61" s="64"/>
      <c r="AB61" s="65"/>
      <c r="AC61" s="63" t="str">
        <f>IF(AB61*15=0,"",AB61*15)</f>
        <v/>
      </c>
      <c r="AD61" s="62"/>
      <c r="AE61" s="63" t="str">
        <f>IF(AD61*15=0,"",AD61*15)</f>
        <v/>
      </c>
      <c r="AF61" s="62"/>
      <c r="AG61" s="66"/>
      <c r="AH61" s="65"/>
      <c r="AI61" s="63" t="str">
        <f>IF(AH61*15=0,"",AH61*15)</f>
        <v/>
      </c>
      <c r="AJ61" s="62"/>
      <c r="AK61" s="63" t="str">
        <f>IF(AJ61*15=0,"",AJ61*15)</f>
        <v/>
      </c>
      <c r="AL61" s="62"/>
      <c r="AM61" s="66"/>
      <c r="AN61" s="65"/>
      <c r="AO61" s="63" t="str">
        <f>IF(AN61*15=0,"",AN61*15)</f>
        <v/>
      </c>
      <c r="AP61" s="62"/>
      <c r="AQ61" s="63" t="str">
        <f>IF(AP61*15=0,"",AP61*15)</f>
        <v/>
      </c>
      <c r="AR61" s="62"/>
      <c r="AS61" s="66"/>
      <c r="AT61" s="65"/>
      <c r="AU61" s="63" t="str">
        <f>IF(AT61*15=0,"",AT61*15)</f>
        <v/>
      </c>
      <c r="AV61" s="62"/>
      <c r="AW61" s="63" t="str">
        <f>IF(AV61*15=0,"",AV61*15)</f>
        <v/>
      </c>
      <c r="AX61" s="62"/>
      <c r="AY61" s="66"/>
      <c r="AZ61" s="67">
        <f t="shared" si="98"/>
        <v>1</v>
      </c>
      <c r="BA61" s="63">
        <f t="shared" si="99"/>
        <v>15</v>
      </c>
      <c r="BB61" s="100" t="str">
        <f>IF(F61+L61+R61+X61+AD61+AJ61+AP61+AV61=0,"",F61+L61+R61+X61+AD61+AJ61+AP61+AV61)</f>
        <v/>
      </c>
      <c r="BC61" s="63" t="str">
        <f>IF((F61+L61+R61+X61+AD61+AJ61+AP61+AV61)*15=0,"",(F61+L61+R61+X61+AD61+AJ61+AP61+AV61)*15)</f>
        <v/>
      </c>
      <c r="BD61" s="100">
        <f t="shared" si="102"/>
        <v>2</v>
      </c>
      <c r="BE61" s="68">
        <f>IF((D61+J61+P61+V61+AB61+F61+L61+R61+X61+AD61+AH61+AN61+AT61+AF61+AP61+AV61)=0,"",(D61+J61+P61+V61+AB61+F61+L61+R61+X61+AD61+AH61+AN61+AT61+AJ61+AP61+AV61))</f>
        <v>1</v>
      </c>
      <c r="BF61" s="432" t="s">
        <v>153</v>
      </c>
      <c r="BG61" s="57" t="s">
        <v>153</v>
      </c>
    </row>
    <row r="62" spans="1:60" s="69" customFormat="1" ht="16.149999999999999" customHeight="1" x14ac:dyDescent="0.2">
      <c r="A62" s="41" t="s">
        <v>349</v>
      </c>
      <c r="B62" s="58" t="s">
        <v>29</v>
      </c>
      <c r="C62" s="108" t="s">
        <v>154</v>
      </c>
      <c r="D62" s="60"/>
      <c r="E62" s="63" t="str">
        <f>IF(D62*15=0,"",D62*15)</f>
        <v/>
      </c>
      <c r="F62" s="62"/>
      <c r="G62" s="63" t="str">
        <f>IF(F62*15=0,"",F62*15)</f>
        <v/>
      </c>
      <c r="H62" s="62"/>
      <c r="I62" s="64"/>
      <c r="J62" s="65"/>
      <c r="K62" s="63" t="str">
        <f>IF(J62*15=0,"",J62*15)</f>
        <v/>
      </c>
      <c r="L62" s="62"/>
      <c r="M62" s="63" t="str">
        <f>IF(L62*15=0,"",L62*15)</f>
        <v/>
      </c>
      <c r="N62" s="62"/>
      <c r="O62" s="64"/>
      <c r="P62" s="65">
        <v>2</v>
      </c>
      <c r="Q62" s="63">
        <f>IF(P62*15=0,"",P62*15)</f>
        <v>30</v>
      </c>
      <c r="R62" s="62"/>
      <c r="S62" s="63" t="str">
        <f>IF(R62*15=0,"",R62*15)</f>
        <v/>
      </c>
      <c r="T62" s="62">
        <v>2</v>
      </c>
      <c r="U62" s="64" t="s">
        <v>155</v>
      </c>
      <c r="V62" s="65"/>
      <c r="W62" s="63" t="str">
        <f>IF(V62*15=0,"",V62*15)</f>
        <v/>
      </c>
      <c r="X62" s="62"/>
      <c r="Y62" s="63" t="str">
        <f>IF(X62*15=0,"",X62*15)</f>
        <v/>
      </c>
      <c r="Z62" s="62"/>
      <c r="AA62" s="64"/>
      <c r="AB62" s="65"/>
      <c r="AC62" s="63" t="str">
        <f>IF(AB62*15=0,"",AB62*15)</f>
        <v/>
      </c>
      <c r="AD62" s="62"/>
      <c r="AE62" s="63" t="str">
        <f>IF(AD62*15=0,"",AD62*15)</f>
        <v/>
      </c>
      <c r="AF62" s="62"/>
      <c r="AG62" s="66"/>
      <c r="AH62" s="65"/>
      <c r="AI62" s="63" t="str">
        <f>IF(AH62*15=0,"",AH62*15)</f>
        <v/>
      </c>
      <c r="AJ62" s="62"/>
      <c r="AK62" s="63" t="str">
        <f>IF(AJ62*15=0,"",AJ62*15)</f>
        <v/>
      </c>
      <c r="AL62" s="62"/>
      <c r="AM62" s="66"/>
      <c r="AN62" s="65"/>
      <c r="AO62" s="63" t="str">
        <f>IF(AN62*15=0,"",AN62*15)</f>
        <v/>
      </c>
      <c r="AP62" s="62"/>
      <c r="AQ62" s="63" t="str">
        <f>IF(AP62*15=0,"",AP62*15)</f>
        <v/>
      </c>
      <c r="AR62" s="62"/>
      <c r="AS62" s="66"/>
      <c r="AT62" s="65"/>
      <c r="AU62" s="63" t="str">
        <f>IF(AT62*15=0,"",AT62*15)</f>
        <v/>
      </c>
      <c r="AV62" s="62"/>
      <c r="AW62" s="63" t="str">
        <f>IF(AV62*15=0,"",AV62*15)</f>
        <v/>
      </c>
      <c r="AX62" s="62"/>
      <c r="AY62" s="66"/>
      <c r="AZ62" s="67">
        <f t="shared" si="98"/>
        <v>2</v>
      </c>
      <c r="BA62" s="63">
        <f t="shared" si="99"/>
        <v>30</v>
      </c>
      <c r="BB62" s="100" t="str">
        <f>IF(F62+L62+R62+X62+AD62+AJ62+AP62+AV62=0,"",F62+L62+R62+X62+AD62+AJ62+AP62+AV62)</f>
        <v/>
      </c>
      <c r="BC62" s="63" t="str">
        <f>IF((F62+L62+R62+X62+AD62+AJ62+AP62+AV62)*15=0,"",(F62+L62+R62+X62+AD62+AJ62+AP62+AV62)*15)</f>
        <v/>
      </c>
      <c r="BD62" s="100">
        <f t="shared" si="102"/>
        <v>2</v>
      </c>
      <c r="BE62" s="68">
        <f>IF((D62+J62+P62+V62+AB62+F62+L62+R62+X62+AD62+AH62+AN62+AT62+AF62+AP62+AV62)=0,"",(D62+J62+P62+V62+AB62+F62+L62+R62+X62+AD62+AH62+AN62+AT62+AJ62+AP62+AV62))</f>
        <v>2</v>
      </c>
      <c r="BF62" s="430" t="s">
        <v>156</v>
      </c>
      <c r="BG62" s="57" t="s">
        <v>157</v>
      </c>
    </row>
    <row r="63" spans="1:60" s="69" customFormat="1" ht="16.149999999999999" customHeight="1" x14ac:dyDescent="0.2">
      <c r="A63" s="41" t="s">
        <v>350</v>
      </c>
      <c r="B63" s="58" t="s">
        <v>29</v>
      </c>
      <c r="C63" s="70" t="s">
        <v>158</v>
      </c>
      <c r="D63" s="60"/>
      <c r="E63" s="63" t="str">
        <f>IF(D63*15=0,"",D63*15)</f>
        <v/>
      </c>
      <c r="F63" s="62"/>
      <c r="G63" s="63" t="str">
        <f>IF(F63*15=0,"",F63*15)</f>
        <v/>
      </c>
      <c r="H63" s="62"/>
      <c r="I63" s="64"/>
      <c r="J63" s="65"/>
      <c r="K63" s="63" t="str">
        <f>IF(J63*15=0,"",J63*15)</f>
        <v/>
      </c>
      <c r="L63" s="62"/>
      <c r="M63" s="63" t="str">
        <f>IF(L63*15=0,"",L63*15)</f>
        <v/>
      </c>
      <c r="N63" s="62"/>
      <c r="O63" s="64"/>
      <c r="P63" s="65"/>
      <c r="Q63" s="63" t="str">
        <f t="shared" ref="Q63:Q73" si="104">IF(P63*15=0,"",P63*15)</f>
        <v/>
      </c>
      <c r="R63" s="62"/>
      <c r="S63" s="63" t="str">
        <f>IF(R63*15=0,"",R63*15)</f>
        <v/>
      </c>
      <c r="T63" s="62"/>
      <c r="U63" s="64"/>
      <c r="V63" s="65">
        <v>2</v>
      </c>
      <c r="W63" s="63">
        <f>IF(V63*15=0,"",V63*15)</f>
        <v>30</v>
      </c>
      <c r="X63" s="62">
        <v>1</v>
      </c>
      <c r="Y63" s="63">
        <f>IF(X63*15=0,"",X63*15)</f>
        <v>15</v>
      </c>
      <c r="Z63" s="62">
        <v>3</v>
      </c>
      <c r="AA63" s="64" t="s">
        <v>159</v>
      </c>
      <c r="AB63" s="65"/>
      <c r="AC63" s="63" t="str">
        <f>IF(AB63*15=0,"",AB63*15)</f>
        <v/>
      </c>
      <c r="AD63" s="62"/>
      <c r="AE63" s="63" t="str">
        <f>IF(AD63*15=0,"",AD63*15)</f>
        <v/>
      </c>
      <c r="AF63" s="62"/>
      <c r="AG63" s="66"/>
      <c r="AH63" s="65"/>
      <c r="AI63" s="63" t="str">
        <f>IF(AH63*15=0,"",AH63*15)</f>
        <v/>
      </c>
      <c r="AJ63" s="62"/>
      <c r="AK63" s="63" t="str">
        <f>IF(AJ63*15=0,"",AJ63*15)</f>
        <v/>
      </c>
      <c r="AL63" s="62"/>
      <c r="AM63" s="66"/>
      <c r="AN63" s="65"/>
      <c r="AO63" s="63" t="str">
        <f>IF(AN63*15=0,"",AN63*15)</f>
        <v/>
      </c>
      <c r="AP63" s="62"/>
      <c r="AQ63" s="63" t="str">
        <f>IF(AP63*15=0,"",AP63*15)</f>
        <v/>
      </c>
      <c r="AR63" s="62"/>
      <c r="AS63" s="66"/>
      <c r="AT63" s="65"/>
      <c r="AU63" s="63" t="str">
        <f>IF(AT63*15=0,"",AT63*15)</f>
        <v/>
      </c>
      <c r="AV63" s="62"/>
      <c r="AW63" s="63" t="str">
        <f>IF(AV63*15=0,"",AV63*15)</f>
        <v/>
      </c>
      <c r="AX63" s="62"/>
      <c r="AY63" s="66"/>
      <c r="AZ63" s="67">
        <f t="shared" si="98"/>
        <v>2</v>
      </c>
      <c r="BA63" s="63">
        <f t="shared" si="99"/>
        <v>30</v>
      </c>
      <c r="BB63" s="100">
        <f>IF(F63+L63+R63+X63+AD63+AJ63+AP63+AV63=0,"",F63+L63+R63+X63+AD63+AJ63+AP63+AV63)</f>
        <v>1</v>
      </c>
      <c r="BC63" s="63">
        <f>IF((F63+L63+R63+X63+AD63+AJ63+AP63+AV63)*15=0,"",(F63+L63+R63+X63+AD63+AJ63+AP63+AV63)*15)</f>
        <v>15</v>
      </c>
      <c r="BD63" s="100">
        <f t="shared" si="102"/>
        <v>3</v>
      </c>
      <c r="BE63" s="68">
        <f>IF((D63+J63+P63+V63+AB63+F63+L63+R63+X63+AD63+AH63+AN63+AT63+AF63+AP63+AV63)=0,"",(D63+J63+P63+V63+AB63+F63+L63+R63+X63+AD63+AH63+AN63+AT63+AJ63+AP63+AV63))</f>
        <v>3</v>
      </c>
      <c r="BF63" s="432" t="s">
        <v>153</v>
      </c>
      <c r="BG63" s="57" t="s">
        <v>153</v>
      </c>
    </row>
    <row r="64" spans="1:60" s="69" customFormat="1" ht="16.149999999999999" customHeight="1" x14ac:dyDescent="0.2">
      <c r="A64" s="41" t="s">
        <v>353</v>
      </c>
      <c r="B64" s="58" t="s">
        <v>29</v>
      </c>
      <c r="C64" s="70" t="s">
        <v>160</v>
      </c>
      <c r="D64" s="60"/>
      <c r="E64" s="63" t="str">
        <f t="shared" si="85"/>
        <v/>
      </c>
      <c r="F64" s="62"/>
      <c r="G64" s="63" t="str">
        <f t="shared" si="86"/>
        <v/>
      </c>
      <c r="H64" s="62"/>
      <c r="I64" s="64"/>
      <c r="J64" s="65"/>
      <c r="K64" s="63"/>
      <c r="L64" s="62"/>
      <c r="M64" s="63"/>
      <c r="N64" s="62"/>
      <c r="O64" s="64"/>
      <c r="P64" s="65"/>
      <c r="Q64" s="63" t="str">
        <f t="shared" si="104"/>
        <v/>
      </c>
      <c r="R64" s="62"/>
      <c r="S64" s="63" t="str">
        <f t="shared" si="87"/>
        <v/>
      </c>
      <c r="T64" s="62"/>
      <c r="U64" s="64"/>
      <c r="V64" s="35">
        <v>2</v>
      </c>
      <c r="W64" s="63">
        <f t="shared" si="88"/>
        <v>30</v>
      </c>
      <c r="X64" s="62">
        <v>1</v>
      </c>
      <c r="Y64" s="63">
        <f t="shared" si="89"/>
        <v>15</v>
      </c>
      <c r="Z64" s="62">
        <v>4</v>
      </c>
      <c r="AA64" s="64" t="s">
        <v>29</v>
      </c>
      <c r="AB64" s="65"/>
      <c r="AC64" s="63" t="str">
        <f t="shared" si="90"/>
        <v/>
      </c>
      <c r="AD64" s="62"/>
      <c r="AE64" s="63" t="str">
        <f t="shared" si="91"/>
        <v/>
      </c>
      <c r="AF64" s="62"/>
      <c r="AG64" s="66"/>
      <c r="AH64" s="65"/>
      <c r="AI64" s="63" t="str">
        <f t="shared" si="92"/>
        <v/>
      </c>
      <c r="AJ64" s="62"/>
      <c r="AK64" s="63" t="str">
        <f t="shared" si="93"/>
        <v/>
      </c>
      <c r="AL64" s="62"/>
      <c r="AM64" s="66"/>
      <c r="AN64" s="65"/>
      <c r="AO64" s="63" t="str">
        <f t="shared" si="94"/>
        <v/>
      </c>
      <c r="AP64" s="62"/>
      <c r="AQ64" s="63" t="str">
        <f t="shared" si="95"/>
        <v/>
      </c>
      <c r="AR64" s="62"/>
      <c r="AS64" s="66"/>
      <c r="AT64" s="65"/>
      <c r="AU64" s="63" t="str">
        <f t="shared" si="96"/>
        <v/>
      </c>
      <c r="AV64" s="62"/>
      <c r="AW64" s="63" t="str">
        <f t="shared" si="97"/>
        <v/>
      </c>
      <c r="AX64" s="62"/>
      <c r="AY64" s="66"/>
      <c r="AZ64" s="67">
        <f>IF(D64+J64+P64+V64+AB64+AH64+AN64+AT64=0,"",D64+J64+P64+V64+AB64+AH64+AN64+AT64)</f>
        <v>2</v>
      </c>
      <c r="BA64" s="63">
        <f t="shared" si="99"/>
        <v>30</v>
      </c>
      <c r="BB64" s="100">
        <f t="shared" si="100"/>
        <v>1</v>
      </c>
      <c r="BC64" s="63">
        <f t="shared" si="101"/>
        <v>15</v>
      </c>
      <c r="BD64" s="100">
        <f t="shared" si="102"/>
        <v>4</v>
      </c>
      <c r="BE64" s="68">
        <f t="shared" si="103"/>
        <v>3</v>
      </c>
      <c r="BF64" s="432" t="s">
        <v>161</v>
      </c>
      <c r="BG64" s="57" t="s">
        <v>162</v>
      </c>
    </row>
    <row r="65" spans="1:59" s="69" customFormat="1" ht="16.149999999999999" customHeight="1" x14ac:dyDescent="0.2">
      <c r="A65" s="41" t="s">
        <v>351</v>
      </c>
      <c r="B65" s="58" t="s">
        <v>29</v>
      </c>
      <c r="C65" s="108" t="s">
        <v>163</v>
      </c>
      <c r="D65" s="60"/>
      <c r="E65" s="63" t="str">
        <f t="shared" si="85"/>
        <v/>
      </c>
      <c r="F65" s="62"/>
      <c r="G65" s="63" t="str">
        <f t="shared" si="86"/>
        <v/>
      </c>
      <c r="H65" s="62"/>
      <c r="I65" s="64"/>
      <c r="J65" s="65"/>
      <c r="K65" s="63" t="str">
        <f t="shared" ref="K65:K73" si="105">IF(J65*15=0,"",J65*15)</f>
        <v/>
      </c>
      <c r="L65" s="62"/>
      <c r="M65" s="63" t="str">
        <f t="shared" ref="M65:M73" si="106">IF(L65*15=0,"",L65*15)</f>
        <v/>
      </c>
      <c r="N65" s="62"/>
      <c r="O65" s="64"/>
      <c r="P65" s="65"/>
      <c r="Q65" s="63" t="str">
        <f t="shared" si="104"/>
        <v/>
      </c>
      <c r="R65" s="62"/>
      <c r="S65" s="63" t="str">
        <f t="shared" si="87"/>
        <v/>
      </c>
      <c r="T65" s="62"/>
      <c r="U65" s="64"/>
      <c r="V65" s="65">
        <v>1</v>
      </c>
      <c r="W65" s="63">
        <f t="shared" si="88"/>
        <v>15</v>
      </c>
      <c r="X65" s="62">
        <v>1</v>
      </c>
      <c r="Y65" s="63">
        <f t="shared" si="89"/>
        <v>15</v>
      </c>
      <c r="Z65" s="62">
        <v>2</v>
      </c>
      <c r="AA65" s="64" t="s">
        <v>159</v>
      </c>
      <c r="AB65" s="65"/>
      <c r="AC65" s="63" t="str">
        <f t="shared" si="90"/>
        <v/>
      </c>
      <c r="AD65" s="62"/>
      <c r="AE65" s="63" t="str">
        <f t="shared" si="91"/>
        <v/>
      </c>
      <c r="AF65" s="62"/>
      <c r="AG65" s="66"/>
      <c r="AH65" s="65"/>
      <c r="AI65" s="63" t="str">
        <f t="shared" si="92"/>
        <v/>
      </c>
      <c r="AJ65" s="62"/>
      <c r="AK65" s="63" t="str">
        <f t="shared" si="93"/>
        <v/>
      </c>
      <c r="AL65" s="62"/>
      <c r="AM65" s="66"/>
      <c r="AN65" s="65"/>
      <c r="AO65" s="63" t="str">
        <f t="shared" si="94"/>
        <v/>
      </c>
      <c r="AP65" s="62"/>
      <c r="AQ65" s="63" t="str">
        <f t="shared" si="95"/>
        <v/>
      </c>
      <c r="AR65" s="62"/>
      <c r="AS65" s="66"/>
      <c r="AT65" s="65"/>
      <c r="AU65" s="63" t="str">
        <f t="shared" si="96"/>
        <v/>
      </c>
      <c r="AV65" s="62"/>
      <c r="AW65" s="63" t="str">
        <f t="shared" si="97"/>
        <v/>
      </c>
      <c r="AX65" s="62"/>
      <c r="AY65" s="66"/>
      <c r="AZ65" s="67">
        <f t="shared" si="98"/>
        <v>1</v>
      </c>
      <c r="BA65" s="63">
        <f t="shared" si="99"/>
        <v>15</v>
      </c>
      <c r="BB65" s="100">
        <f t="shared" si="100"/>
        <v>1</v>
      </c>
      <c r="BC65" s="63">
        <f t="shared" si="101"/>
        <v>15</v>
      </c>
      <c r="BD65" s="100">
        <f t="shared" si="102"/>
        <v>2</v>
      </c>
      <c r="BE65" s="68">
        <f t="shared" si="103"/>
        <v>2</v>
      </c>
      <c r="BF65" s="430" t="s">
        <v>164</v>
      </c>
      <c r="BG65" s="57" t="s">
        <v>165</v>
      </c>
    </row>
    <row r="66" spans="1:59" s="69" customFormat="1" ht="16.149999999999999" customHeight="1" x14ac:dyDescent="0.2">
      <c r="A66" s="41" t="s">
        <v>352</v>
      </c>
      <c r="B66" s="58" t="s">
        <v>29</v>
      </c>
      <c r="C66" s="458" t="s">
        <v>166</v>
      </c>
      <c r="D66" s="60"/>
      <c r="E66" s="63" t="str">
        <f t="shared" si="85"/>
        <v/>
      </c>
      <c r="F66" s="62"/>
      <c r="G66" s="63" t="str">
        <f t="shared" si="86"/>
        <v/>
      </c>
      <c r="H66" s="62"/>
      <c r="I66" s="64"/>
      <c r="J66" s="65"/>
      <c r="K66" s="63" t="str">
        <f t="shared" si="105"/>
        <v/>
      </c>
      <c r="L66" s="62"/>
      <c r="M66" s="63" t="str">
        <f t="shared" si="106"/>
        <v/>
      </c>
      <c r="N66" s="62"/>
      <c r="O66" s="64"/>
      <c r="P66" s="65"/>
      <c r="Q66" s="63" t="str">
        <f t="shared" si="104"/>
        <v/>
      </c>
      <c r="R66" s="62"/>
      <c r="S66" s="63" t="str">
        <f t="shared" si="87"/>
        <v/>
      </c>
      <c r="T66" s="62"/>
      <c r="U66" s="64"/>
      <c r="V66" s="65"/>
      <c r="W66" s="63" t="str">
        <f t="shared" si="88"/>
        <v/>
      </c>
      <c r="X66" s="62"/>
      <c r="Y66" s="63" t="str">
        <f t="shared" si="89"/>
        <v/>
      </c>
      <c r="Z66" s="62"/>
      <c r="AA66" s="64"/>
      <c r="AB66" s="65">
        <v>5</v>
      </c>
      <c r="AC66" s="63">
        <f t="shared" si="90"/>
        <v>75</v>
      </c>
      <c r="AD66" s="33">
        <v>1</v>
      </c>
      <c r="AE66" s="63">
        <f t="shared" si="91"/>
        <v>15</v>
      </c>
      <c r="AF66" s="62">
        <v>8</v>
      </c>
      <c r="AG66" s="66" t="s">
        <v>29</v>
      </c>
      <c r="AH66" s="65"/>
      <c r="AI66" s="63" t="str">
        <f t="shared" si="92"/>
        <v/>
      </c>
      <c r="AJ66" s="62"/>
      <c r="AK66" s="63" t="str">
        <f>IF(AJ66*15=0,"",AJ66*15)</f>
        <v/>
      </c>
      <c r="AL66" s="62"/>
      <c r="AM66" s="66"/>
      <c r="AN66" s="65"/>
      <c r="AO66" s="63" t="str">
        <f>IF(AN66*15=0,"",AN66*15)</f>
        <v/>
      </c>
      <c r="AP66" s="62"/>
      <c r="AQ66" s="63" t="str">
        <f>IF(AP66*15=0,"",AP66*15)</f>
        <v/>
      </c>
      <c r="AR66" s="62"/>
      <c r="AS66" s="66"/>
      <c r="AT66" s="65"/>
      <c r="AU66" s="63" t="str">
        <f>IF(AT66*15=0,"",AT66*15)</f>
        <v/>
      </c>
      <c r="AV66" s="62"/>
      <c r="AW66" s="63" t="str">
        <f>IF(AV66*15=0,"",AV66*15)</f>
        <v/>
      </c>
      <c r="AX66" s="62"/>
      <c r="AY66" s="66"/>
      <c r="AZ66" s="67">
        <f t="shared" si="98"/>
        <v>5</v>
      </c>
      <c r="BA66" s="63">
        <f t="shared" si="99"/>
        <v>75</v>
      </c>
      <c r="BB66" s="100">
        <f t="shared" si="100"/>
        <v>1</v>
      </c>
      <c r="BC66" s="63">
        <f t="shared" si="101"/>
        <v>15</v>
      </c>
      <c r="BD66" s="100">
        <f t="shared" si="102"/>
        <v>8</v>
      </c>
      <c r="BE66" s="68">
        <f t="shared" si="103"/>
        <v>6</v>
      </c>
      <c r="BF66" s="435" t="s">
        <v>167</v>
      </c>
      <c r="BG66" s="101" t="s">
        <v>168</v>
      </c>
    </row>
    <row r="67" spans="1:59" s="40" customFormat="1" ht="16.149999999999999" customHeight="1" x14ac:dyDescent="0.2">
      <c r="A67" s="41" t="s">
        <v>354</v>
      </c>
      <c r="B67" s="58" t="s">
        <v>29</v>
      </c>
      <c r="C67" s="458" t="s">
        <v>169</v>
      </c>
      <c r="D67" s="60"/>
      <c r="E67" s="63" t="str">
        <f t="shared" si="85"/>
        <v/>
      </c>
      <c r="F67" s="62"/>
      <c r="G67" s="63" t="str">
        <f t="shared" si="86"/>
        <v/>
      </c>
      <c r="H67" s="62"/>
      <c r="I67" s="64"/>
      <c r="J67" s="65"/>
      <c r="K67" s="63" t="str">
        <f t="shared" si="105"/>
        <v/>
      </c>
      <c r="L67" s="62"/>
      <c r="M67" s="63" t="str">
        <f t="shared" si="106"/>
        <v/>
      </c>
      <c r="N67" s="62"/>
      <c r="O67" s="64"/>
      <c r="P67" s="65"/>
      <c r="Q67" s="63" t="str">
        <f t="shared" si="104"/>
        <v/>
      </c>
      <c r="R67" s="62"/>
      <c r="S67" s="63" t="str">
        <f t="shared" si="87"/>
        <v/>
      </c>
      <c r="T67" s="62"/>
      <c r="U67" s="64"/>
      <c r="V67" s="65"/>
      <c r="W67" s="63" t="str">
        <f t="shared" si="88"/>
        <v/>
      </c>
      <c r="X67" s="62"/>
      <c r="Y67" s="63" t="str">
        <f t="shared" si="89"/>
        <v/>
      </c>
      <c r="Z67" s="62"/>
      <c r="AA67" s="64"/>
      <c r="AB67" s="65">
        <v>4</v>
      </c>
      <c r="AC67" s="63">
        <f t="shared" si="90"/>
        <v>60</v>
      </c>
      <c r="AD67" s="33">
        <v>1</v>
      </c>
      <c r="AE67" s="63">
        <f t="shared" si="91"/>
        <v>15</v>
      </c>
      <c r="AF67" s="62">
        <v>7</v>
      </c>
      <c r="AG67" s="66" t="s">
        <v>29</v>
      </c>
      <c r="AH67" s="35"/>
      <c r="AI67" s="32" t="str">
        <f t="shared" si="92"/>
        <v/>
      </c>
      <c r="AJ67" s="33"/>
      <c r="AK67" s="32" t="str">
        <f>IF(AJ67*15=0,"",AJ67*15)</f>
        <v/>
      </c>
      <c r="AL67" s="33"/>
      <c r="AM67" s="36"/>
      <c r="AN67" s="35"/>
      <c r="AO67" s="32" t="str">
        <f>IF(AN67*15=0,"",AN67*15)</f>
        <v/>
      </c>
      <c r="AP67" s="33"/>
      <c r="AQ67" s="32" t="str">
        <f>IF(AP67*15=0,"",AP67*15)</f>
        <v/>
      </c>
      <c r="AR67" s="33"/>
      <c r="AS67" s="36"/>
      <c r="AT67" s="35"/>
      <c r="AU67" s="32" t="str">
        <f>IF(AT67*15=0,"",AT67*15)</f>
        <v/>
      </c>
      <c r="AV67" s="33"/>
      <c r="AW67" s="32" t="str">
        <f>IF(AV67*15=0,"",AV67*15)</f>
        <v/>
      </c>
      <c r="AX67" s="33"/>
      <c r="AY67" s="36"/>
      <c r="AZ67" s="67">
        <f t="shared" si="98"/>
        <v>4</v>
      </c>
      <c r="BA67" s="63">
        <f t="shared" si="99"/>
        <v>60</v>
      </c>
      <c r="BB67" s="38">
        <f t="shared" si="100"/>
        <v>1</v>
      </c>
      <c r="BC67" s="32">
        <f t="shared" si="101"/>
        <v>15</v>
      </c>
      <c r="BD67" s="100">
        <f t="shared" si="102"/>
        <v>7</v>
      </c>
      <c r="BE67" s="39">
        <f t="shared" si="103"/>
        <v>5</v>
      </c>
      <c r="BF67" s="430" t="s">
        <v>170</v>
      </c>
      <c r="BG67" s="43" t="s">
        <v>171</v>
      </c>
    </row>
    <row r="68" spans="1:59" s="40" customFormat="1" ht="16.149999999999999" customHeight="1" x14ac:dyDescent="0.2">
      <c r="A68" s="41" t="s">
        <v>355</v>
      </c>
      <c r="B68" s="29" t="s">
        <v>29</v>
      </c>
      <c r="C68" s="30" t="s">
        <v>174</v>
      </c>
      <c r="D68" s="60"/>
      <c r="E68" s="63" t="str">
        <f t="shared" si="85"/>
        <v/>
      </c>
      <c r="F68" s="62"/>
      <c r="G68" s="63" t="str">
        <f t="shared" si="86"/>
        <v/>
      </c>
      <c r="H68" s="62"/>
      <c r="I68" s="64"/>
      <c r="J68" s="65"/>
      <c r="K68" s="63" t="str">
        <f t="shared" si="105"/>
        <v/>
      </c>
      <c r="L68" s="62"/>
      <c r="M68" s="63" t="str">
        <f t="shared" si="106"/>
        <v/>
      </c>
      <c r="N68" s="62"/>
      <c r="O68" s="64"/>
      <c r="P68" s="65"/>
      <c r="Q68" s="63" t="str">
        <f t="shared" si="104"/>
        <v/>
      </c>
      <c r="R68" s="62"/>
      <c r="S68" s="63" t="str">
        <f t="shared" si="87"/>
        <v/>
      </c>
      <c r="T68" s="62"/>
      <c r="U68" s="64"/>
      <c r="V68" s="65"/>
      <c r="W68" s="63" t="str">
        <f t="shared" si="88"/>
        <v/>
      </c>
      <c r="X68" s="62"/>
      <c r="Y68" s="63" t="str">
        <f t="shared" si="89"/>
        <v/>
      </c>
      <c r="Z68" s="62"/>
      <c r="AA68" s="64"/>
      <c r="AB68" s="65"/>
      <c r="AC68" s="63" t="str">
        <f t="shared" si="90"/>
        <v/>
      </c>
      <c r="AD68" s="62"/>
      <c r="AE68" s="63" t="str">
        <f t="shared" si="91"/>
        <v/>
      </c>
      <c r="AF68" s="62"/>
      <c r="AG68" s="66"/>
      <c r="AH68" s="65">
        <v>2</v>
      </c>
      <c r="AI68" s="63">
        <f t="shared" si="92"/>
        <v>30</v>
      </c>
      <c r="AJ68" s="62">
        <v>1</v>
      </c>
      <c r="AK68" s="63">
        <f t="shared" ref="AK68:AK70" si="107">IF(AJ68*15=0,"",AJ68*15)</f>
        <v>15</v>
      </c>
      <c r="AL68" s="33">
        <v>5</v>
      </c>
      <c r="AM68" s="64" t="s">
        <v>29</v>
      </c>
      <c r="AN68" s="35"/>
      <c r="AO68" s="32"/>
      <c r="AP68" s="33"/>
      <c r="AQ68" s="32"/>
      <c r="AR68" s="33"/>
      <c r="AS68" s="36"/>
      <c r="AT68" s="35"/>
      <c r="AU68" s="32"/>
      <c r="AV68" s="33"/>
      <c r="AW68" s="32"/>
      <c r="AX68" s="33"/>
      <c r="AY68" s="36"/>
      <c r="AZ68" s="67">
        <f t="shared" si="98"/>
        <v>2</v>
      </c>
      <c r="BA68" s="63">
        <f t="shared" si="99"/>
        <v>30</v>
      </c>
      <c r="BB68" s="38">
        <f t="shared" si="100"/>
        <v>1</v>
      </c>
      <c r="BC68" s="32">
        <f t="shared" si="101"/>
        <v>15</v>
      </c>
      <c r="BD68" s="100">
        <f t="shared" si="102"/>
        <v>5</v>
      </c>
      <c r="BE68" s="39">
        <f t="shared" si="103"/>
        <v>3</v>
      </c>
      <c r="BF68" s="430" t="s">
        <v>167</v>
      </c>
      <c r="BG68" s="43" t="s">
        <v>175</v>
      </c>
    </row>
    <row r="69" spans="1:59" s="40" customFormat="1" ht="16.149999999999999" customHeight="1" x14ac:dyDescent="0.2">
      <c r="A69" s="41" t="s">
        <v>356</v>
      </c>
      <c r="B69" s="29" t="s">
        <v>29</v>
      </c>
      <c r="C69" s="30" t="s">
        <v>493</v>
      </c>
      <c r="D69" s="60"/>
      <c r="E69" s="63" t="str">
        <f t="shared" si="85"/>
        <v/>
      </c>
      <c r="F69" s="62"/>
      <c r="G69" s="63" t="str">
        <f t="shared" si="86"/>
        <v/>
      </c>
      <c r="H69" s="62"/>
      <c r="I69" s="64"/>
      <c r="J69" s="65"/>
      <c r="K69" s="63" t="str">
        <f t="shared" si="105"/>
        <v/>
      </c>
      <c r="L69" s="62"/>
      <c r="M69" s="63" t="str">
        <f t="shared" si="106"/>
        <v/>
      </c>
      <c r="N69" s="62"/>
      <c r="O69" s="64"/>
      <c r="P69" s="65"/>
      <c r="Q69" s="63" t="str">
        <f t="shared" si="104"/>
        <v/>
      </c>
      <c r="R69" s="62"/>
      <c r="S69" s="63" t="str">
        <f t="shared" si="87"/>
        <v/>
      </c>
      <c r="T69" s="62"/>
      <c r="U69" s="64"/>
      <c r="V69" s="65"/>
      <c r="W69" s="63" t="str">
        <f t="shared" si="88"/>
        <v/>
      </c>
      <c r="X69" s="62"/>
      <c r="Y69" s="63" t="str">
        <f t="shared" si="89"/>
        <v/>
      </c>
      <c r="Z69" s="62"/>
      <c r="AA69" s="64"/>
      <c r="AB69" s="65"/>
      <c r="AC69" s="63" t="str">
        <f>IF(AB69*15=0,"",AB69*15)</f>
        <v/>
      </c>
      <c r="AD69" s="62"/>
      <c r="AE69" s="63" t="str">
        <f>IF(AD69*15=0,"",AD69*15)</f>
        <v/>
      </c>
      <c r="AF69" s="62"/>
      <c r="AG69" s="64"/>
      <c r="AH69" s="65">
        <v>2</v>
      </c>
      <c r="AI69" s="63">
        <f t="shared" si="92"/>
        <v>30</v>
      </c>
      <c r="AJ69" s="62">
        <v>1</v>
      </c>
      <c r="AK69" s="63">
        <f t="shared" si="107"/>
        <v>15</v>
      </c>
      <c r="AL69" s="33">
        <v>5</v>
      </c>
      <c r="AM69" s="64" t="s">
        <v>29</v>
      </c>
      <c r="AN69" s="35"/>
      <c r="AO69" s="32"/>
      <c r="AP69" s="33"/>
      <c r="AQ69" s="32"/>
      <c r="AR69" s="33"/>
      <c r="AS69" s="36"/>
      <c r="AT69" s="35"/>
      <c r="AU69" s="32"/>
      <c r="AV69" s="33"/>
      <c r="AW69" s="32"/>
      <c r="AX69" s="33"/>
      <c r="AY69" s="36"/>
      <c r="AZ69" s="67">
        <f t="shared" si="98"/>
        <v>2</v>
      </c>
      <c r="BA69" s="63">
        <f t="shared" si="99"/>
        <v>30</v>
      </c>
      <c r="BB69" s="38">
        <f t="shared" si="100"/>
        <v>1</v>
      </c>
      <c r="BC69" s="32">
        <f t="shared" si="101"/>
        <v>15</v>
      </c>
      <c r="BD69" s="100">
        <f t="shared" si="102"/>
        <v>5</v>
      </c>
      <c r="BE69" s="39">
        <f t="shared" si="103"/>
        <v>3</v>
      </c>
      <c r="BF69" s="430" t="s">
        <v>167</v>
      </c>
      <c r="BG69" s="43" t="s">
        <v>167</v>
      </c>
    </row>
    <row r="70" spans="1:59" s="40" customFormat="1" ht="16.149999999999999" customHeight="1" x14ac:dyDescent="0.2">
      <c r="A70" s="41" t="s">
        <v>357</v>
      </c>
      <c r="B70" s="29" t="s">
        <v>29</v>
      </c>
      <c r="C70" s="30" t="s">
        <v>177</v>
      </c>
      <c r="D70" s="60"/>
      <c r="E70" s="63" t="str">
        <f t="shared" si="85"/>
        <v/>
      </c>
      <c r="F70" s="62"/>
      <c r="G70" s="63" t="str">
        <f t="shared" si="86"/>
        <v/>
      </c>
      <c r="H70" s="62"/>
      <c r="I70" s="64"/>
      <c r="J70" s="65"/>
      <c r="K70" s="63" t="str">
        <f t="shared" si="105"/>
        <v/>
      </c>
      <c r="L70" s="62"/>
      <c r="M70" s="63" t="str">
        <f t="shared" si="106"/>
        <v/>
      </c>
      <c r="N70" s="62"/>
      <c r="O70" s="64"/>
      <c r="P70" s="65"/>
      <c r="Q70" s="63" t="str">
        <f t="shared" si="104"/>
        <v/>
      </c>
      <c r="R70" s="62"/>
      <c r="S70" s="63" t="str">
        <f t="shared" si="87"/>
        <v/>
      </c>
      <c r="T70" s="62"/>
      <c r="U70" s="64"/>
      <c r="V70" s="65"/>
      <c r="W70" s="63" t="str">
        <f t="shared" si="88"/>
        <v/>
      </c>
      <c r="X70" s="62"/>
      <c r="Y70" s="63" t="str">
        <f t="shared" si="89"/>
        <v/>
      </c>
      <c r="Z70" s="62"/>
      <c r="AA70" s="64"/>
      <c r="AB70" s="65"/>
      <c r="AC70" s="63" t="str">
        <f>IF(AB70*15=0,"",AB70*15)</f>
        <v/>
      </c>
      <c r="AD70" s="62"/>
      <c r="AE70" s="63" t="str">
        <f>IF(AD70*15=0,"",AD70*15)</f>
        <v/>
      </c>
      <c r="AF70" s="62"/>
      <c r="AG70" s="64"/>
      <c r="AH70" s="65">
        <v>2</v>
      </c>
      <c r="AI70" s="63">
        <f t="shared" si="92"/>
        <v>30</v>
      </c>
      <c r="AJ70" s="62">
        <v>0</v>
      </c>
      <c r="AK70" s="63" t="str">
        <f t="shared" si="107"/>
        <v/>
      </c>
      <c r="AL70" s="33">
        <v>4</v>
      </c>
      <c r="AM70" s="64" t="s">
        <v>36</v>
      </c>
      <c r="AN70" s="35"/>
      <c r="AO70" s="32"/>
      <c r="AP70" s="33"/>
      <c r="AQ70" s="32"/>
      <c r="AR70" s="33"/>
      <c r="AS70" s="36"/>
      <c r="AT70" s="35"/>
      <c r="AU70" s="32"/>
      <c r="AV70" s="33"/>
      <c r="AW70" s="32"/>
      <c r="AX70" s="33"/>
      <c r="AY70" s="36"/>
      <c r="AZ70" s="67">
        <f t="shared" si="98"/>
        <v>2</v>
      </c>
      <c r="BA70" s="63">
        <f t="shared" si="99"/>
        <v>30</v>
      </c>
      <c r="BB70" s="38" t="str">
        <f t="shared" si="100"/>
        <v/>
      </c>
      <c r="BC70" s="32" t="str">
        <f t="shared" si="101"/>
        <v/>
      </c>
      <c r="BD70" s="100">
        <f t="shared" si="102"/>
        <v>4</v>
      </c>
      <c r="BE70" s="39">
        <f t="shared" si="103"/>
        <v>2</v>
      </c>
      <c r="BF70" s="430" t="s">
        <v>164</v>
      </c>
      <c r="BG70" s="43" t="s">
        <v>173</v>
      </c>
    </row>
    <row r="71" spans="1:59" s="40" customFormat="1" ht="16.149999999999999" customHeight="1" x14ac:dyDescent="0.2">
      <c r="A71" s="41" t="s">
        <v>358</v>
      </c>
      <c r="B71" s="29" t="s">
        <v>29</v>
      </c>
      <c r="C71" s="30" t="s">
        <v>452</v>
      </c>
      <c r="D71" s="60"/>
      <c r="E71" s="63" t="str">
        <f t="shared" si="85"/>
        <v/>
      </c>
      <c r="F71" s="62"/>
      <c r="G71" s="63" t="str">
        <f t="shared" si="86"/>
        <v/>
      </c>
      <c r="H71" s="62"/>
      <c r="I71" s="64"/>
      <c r="J71" s="65"/>
      <c r="K71" s="63" t="str">
        <f t="shared" si="105"/>
        <v/>
      </c>
      <c r="L71" s="62"/>
      <c r="M71" s="63" t="str">
        <f t="shared" si="106"/>
        <v/>
      </c>
      <c r="N71" s="62"/>
      <c r="O71" s="64"/>
      <c r="P71" s="65"/>
      <c r="Q71" s="63" t="str">
        <f>IF(P71*15=0,"",P71*15)</f>
        <v/>
      </c>
      <c r="R71" s="62"/>
      <c r="S71" s="63" t="str">
        <f>IF(R71*15=0,"",R71*15)</f>
        <v/>
      </c>
      <c r="T71" s="62"/>
      <c r="U71" s="64"/>
      <c r="V71" s="65"/>
      <c r="W71" s="63" t="str">
        <f t="shared" si="88"/>
        <v/>
      </c>
      <c r="X71" s="62"/>
      <c r="Y71" s="63" t="str">
        <f t="shared" si="89"/>
        <v/>
      </c>
      <c r="Z71" s="62"/>
      <c r="AA71" s="64"/>
      <c r="AB71" s="65"/>
      <c r="AC71" s="63" t="str">
        <f>IF(AB71*15=0,"",AB71*15)</f>
        <v/>
      </c>
      <c r="AD71" s="62"/>
      <c r="AE71" s="63" t="str">
        <f>IF(AD71*15=0,"",AD71*15)</f>
        <v/>
      </c>
      <c r="AF71" s="62"/>
      <c r="AG71" s="64"/>
      <c r="AH71" s="65"/>
      <c r="AI71" s="63" t="str">
        <f t="shared" si="92"/>
        <v/>
      </c>
      <c r="AJ71" s="62"/>
      <c r="AK71" s="63" t="str">
        <f>IF(AJ71*15=0,"",AJ71*15)</f>
        <v/>
      </c>
      <c r="AL71" s="62"/>
      <c r="AM71" s="64"/>
      <c r="AN71" s="65">
        <v>1</v>
      </c>
      <c r="AO71" s="63">
        <f>IF(AN71*15=0,"",AN71*15)</f>
        <v>15</v>
      </c>
      <c r="AP71" s="62">
        <v>2</v>
      </c>
      <c r="AQ71" s="63">
        <f>IF(AP71*15=0,"",AP71*15)</f>
        <v>30</v>
      </c>
      <c r="AR71" s="62">
        <v>4</v>
      </c>
      <c r="AS71" s="64" t="s">
        <v>29</v>
      </c>
      <c r="AT71" s="35"/>
      <c r="AU71" s="32"/>
      <c r="AV71" s="33"/>
      <c r="AW71" s="32"/>
      <c r="AX71" s="33"/>
      <c r="AY71" s="36"/>
      <c r="AZ71" s="67">
        <f>IF(D71+J71+P71+V71+AB71+AH71+AN71+AT71=0,"",D71+J71+P71+V71+AB71+AH71+AN71+AT71)</f>
        <v>1</v>
      </c>
      <c r="BA71" s="63">
        <f>IF((D71+J71+P71+V71+AB71+AH71+AN71+AT71)*15=0,"",(D71+J71+P71+V71+AB71+AH71+AN71+AT71)*15)</f>
        <v>15</v>
      </c>
      <c r="BB71" s="38">
        <f t="shared" si="100"/>
        <v>2</v>
      </c>
      <c r="BC71" s="32">
        <f t="shared" si="101"/>
        <v>30</v>
      </c>
      <c r="BD71" s="100">
        <f>IF(H71+N71+T71+Z71+AF71+AL71+AR71+AX71=0,"",H71+N71+T71+Z71+AF71+AL71+AR71+AX71)</f>
        <v>4</v>
      </c>
      <c r="BE71" s="39">
        <f t="shared" si="103"/>
        <v>3</v>
      </c>
      <c r="BF71" s="430" t="s">
        <v>164</v>
      </c>
      <c r="BG71" s="43" t="s">
        <v>173</v>
      </c>
    </row>
    <row r="72" spans="1:59" s="40" customFormat="1" ht="16.149999999999999" customHeight="1" x14ac:dyDescent="0.2">
      <c r="A72" s="41" t="s">
        <v>359</v>
      </c>
      <c r="B72" s="29" t="s">
        <v>29</v>
      </c>
      <c r="C72" s="30" t="s">
        <v>178</v>
      </c>
      <c r="D72" s="60"/>
      <c r="E72" s="63" t="str">
        <f t="shared" si="85"/>
        <v/>
      </c>
      <c r="F72" s="62"/>
      <c r="G72" s="63" t="str">
        <f t="shared" si="86"/>
        <v/>
      </c>
      <c r="H72" s="62"/>
      <c r="I72" s="64"/>
      <c r="J72" s="65"/>
      <c r="K72" s="63" t="str">
        <f t="shared" si="105"/>
        <v/>
      </c>
      <c r="L72" s="62"/>
      <c r="M72" s="63" t="str">
        <f t="shared" si="106"/>
        <v/>
      </c>
      <c r="N72" s="62"/>
      <c r="O72" s="64"/>
      <c r="P72" s="65"/>
      <c r="Q72" s="63" t="str">
        <f t="shared" si="104"/>
        <v/>
      </c>
      <c r="R72" s="62"/>
      <c r="S72" s="63" t="str">
        <f t="shared" si="87"/>
        <v/>
      </c>
      <c r="T72" s="62"/>
      <c r="U72" s="64"/>
      <c r="V72" s="65"/>
      <c r="W72" s="63" t="str">
        <f t="shared" si="88"/>
        <v/>
      </c>
      <c r="X72" s="62"/>
      <c r="Y72" s="63" t="str">
        <f t="shared" si="89"/>
        <v/>
      </c>
      <c r="Z72" s="62"/>
      <c r="AA72" s="64"/>
      <c r="AB72" s="65"/>
      <c r="AC72" s="63" t="str">
        <f>IF(AB72*15=0,"",AB72*15)</f>
        <v/>
      </c>
      <c r="AD72" s="62"/>
      <c r="AE72" s="63" t="str">
        <f>IF(AD72*15=0,"",AD72*15)</f>
        <v/>
      </c>
      <c r="AF72" s="62"/>
      <c r="AG72" s="64"/>
      <c r="AH72" s="65"/>
      <c r="AI72" s="63" t="str">
        <f t="shared" si="92"/>
        <v/>
      </c>
      <c r="AJ72" s="62"/>
      <c r="AK72" s="32" t="str">
        <f>IF(AJ72*15=0,"",AJ72*15)</f>
        <v/>
      </c>
      <c r="AL72" s="62"/>
      <c r="AM72" s="64"/>
      <c r="AN72" s="65">
        <v>2</v>
      </c>
      <c r="AO72" s="63">
        <f>IF(AN72*15=0,"",AN72*15)</f>
        <v>30</v>
      </c>
      <c r="AP72" s="62">
        <v>0</v>
      </c>
      <c r="AQ72" s="32" t="str">
        <f>IF(AP72*15=0,"",AP72*15)</f>
        <v/>
      </c>
      <c r="AR72" s="62">
        <v>3</v>
      </c>
      <c r="AS72" s="64" t="s">
        <v>36</v>
      </c>
      <c r="AT72" s="35"/>
      <c r="AU72" s="32"/>
      <c r="AV72" s="33"/>
      <c r="AW72" s="32"/>
      <c r="AX72" s="33"/>
      <c r="AY72" s="36"/>
      <c r="AZ72" s="67">
        <f t="shared" si="98"/>
        <v>2</v>
      </c>
      <c r="BA72" s="63">
        <f t="shared" si="99"/>
        <v>30</v>
      </c>
      <c r="BB72" s="38" t="str">
        <f t="shared" si="100"/>
        <v/>
      </c>
      <c r="BC72" s="32" t="str">
        <f t="shared" si="101"/>
        <v/>
      </c>
      <c r="BD72" s="100">
        <f t="shared" si="102"/>
        <v>3</v>
      </c>
      <c r="BE72" s="39">
        <f t="shared" si="103"/>
        <v>2</v>
      </c>
      <c r="BF72" s="430" t="s">
        <v>179</v>
      </c>
      <c r="BG72" s="43" t="s">
        <v>180</v>
      </c>
    </row>
    <row r="73" spans="1:59" s="40" customFormat="1" ht="16.149999999999999" customHeight="1" x14ac:dyDescent="0.2">
      <c r="A73" s="41"/>
      <c r="B73" s="29" t="s">
        <v>181</v>
      </c>
      <c r="C73" s="30" t="s">
        <v>481</v>
      </c>
      <c r="D73" s="60"/>
      <c r="E73" s="63" t="str">
        <f t="shared" si="85"/>
        <v/>
      </c>
      <c r="F73" s="62"/>
      <c r="G73" s="63" t="str">
        <f t="shared" si="86"/>
        <v/>
      </c>
      <c r="H73" s="62"/>
      <c r="I73" s="64"/>
      <c r="J73" s="65"/>
      <c r="K73" s="63" t="str">
        <f t="shared" si="105"/>
        <v/>
      </c>
      <c r="L73" s="62"/>
      <c r="M73" s="63" t="str">
        <f t="shared" si="106"/>
        <v/>
      </c>
      <c r="N73" s="62"/>
      <c r="O73" s="64"/>
      <c r="P73" s="65"/>
      <c r="Q73" s="63" t="str">
        <f t="shared" si="104"/>
        <v/>
      </c>
      <c r="R73" s="62"/>
      <c r="S73" s="63" t="str">
        <f t="shared" si="87"/>
        <v/>
      </c>
      <c r="T73" s="62"/>
      <c r="U73" s="64"/>
      <c r="V73" s="65"/>
      <c r="W73" s="63" t="str">
        <f t="shared" si="88"/>
        <v/>
      </c>
      <c r="X73" s="62"/>
      <c r="Y73" s="63" t="str">
        <f t="shared" si="89"/>
        <v/>
      </c>
      <c r="Z73" s="62"/>
      <c r="AA73" s="64"/>
      <c r="AB73" s="35">
        <v>2</v>
      </c>
      <c r="AC73" s="32">
        <f>IF(AB73*15=0,"",AB73*15)</f>
        <v>30</v>
      </c>
      <c r="AD73" s="33">
        <v>0</v>
      </c>
      <c r="AE73" s="32" t="str">
        <f>IF(AD73*15=0,"",AD73*15)</f>
        <v/>
      </c>
      <c r="AF73" s="33">
        <v>3</v>
      </c>
      <c r="AG73" s="36" t="s">
        <v>31</v>
      </c>
      <c r="AH73" s="35"/>
      <c r="AI73" s="32" t="str">
        <f t="shared" si="92"/>
        <v/>
      </c>
      <c r="AJ73" s="33"/>
      <c r="AK73" s="32" t="str">
        <f>IF(AJ73*15=0,"",AJ73*15)</f>
        <v/>
      </c>
      <c r="AL73" s="33"/>
      <c r="AM73" s="36"/>
      <c r="AN73" s="35"/>
      <c r="AO73" s="32" t="str">
        <f>IF(AN73*15=0,"",AN73*15)</f>
        <v/>
      </c>
      <c r="AP73" s="33"/>
      <c r="AQ73" s="32" t="str">
        <f>IF(AP73*15=0,"",AP73*15)</f>
        <v/>
      </c>
      <c r="AR73" s="33"/>
      <c r="AS73" s="36"/>
      <c r="AT73" s="35"/>
      <c r="AU73" s="32" t="str">
        <f>IF(AT73*15=0,"",AT73*15)</f>
        <v/>
      </c>
      <c r="AV73" s="33"/>
      <c r="AW73" s="32" t="str">
        <f>IF(AV73*15=0,"",AV73*15)</f>
        <v/>
      </c>
      <c r="AX73" s="33"/>
      <c r="AY73" s="36"/>
      <c r="AZ73" s="67">
        <f t="shared" si="98"/>
        <v>2</v>
      </c>
      <c r="BA73" s="63">
        <f t="shared" si="99"/>
        <v>30</v>
      </c>
      <c r="BB73" s="38" t="str">
        <f t="shared" si="100"/>
        <v/>
      </c>
      <c r="BC73" s="32" t="str">
        <f t="shared" si="101"/>
        <v/>
      </c>
      <c r="BD73" s="100">
        <f t="shared" si="102"/>
        <v>3</v>
      </c>
      <c r="BE73" s="49">
        <f t="shared" si="103"/>
        <v>2</v>
      </c>
      <c r="BF73" s="430"/>
      <c r="BG73" s="43"/>
    </row>
    <row r="74" spans="1:59" s="262" customFormat="1" ht="16.149999999999999" customHeight="1" thickBot="1" x14ac:dyDescent="0.25">
      <c r="A74" s="301"/>
      <c r="B74" s="302"/>
      <c r="C74" s="397" t="s">
        <v>182</v>
      </c>
      <c r="D74" s="103" t="str">
        <f>IF(SUM(D60:D73)=0,"",SUM(D60:D73))</f>
        <v/>
      </c>
      <c r="E74" s="103" t="str">
        <f>IF(SUM(D60:D73)*15=0,"",SUM(D60:D73)*15)</f>
        <v/>
      </c>
      <c r="F74" s="103" t="str">
        <f>IF(SUM(F60:F73)=0,"",SUM(F60:F73))</f>
        <v/>
      </c>
      <c r="G74" s="103" t="str">
        <f>IF(SUM(F60:F73)*15=0,"",SUM(F60:F73)*15)</f>
        <v/>
      </c>
      <c r="H74" s="103" t="str">
        <f>IF(SUM(H60:H73)=0,"",SUM(H60:H73))</f>
        <v/>
      </c>
      <c r="I74" s="104" t="str">
        <f>IF(SUM(D60:D73)+SUM(F60:F73)=0,"",SUM(D60:D73)+SUM(F60:F73))</f>
        <v/>
      </c>
      <c r="J74" s="103" t="str">
        <f>IF(SUM(J60:J73)=0,"",SUM(J60:J73))</f>
        <v/>
      </c>
      <c r="K74" s="103" t="str">
        <f>IF(SUM(J60:J73)*15=0,"",SUM(J60:J73)*15)</f>
        <v/>
      </c>
      <c r="L74" s="103" t="str">
        <f>IF(SUM(L60:L73)=0,"",SUM(L60:L73))</f>
        <v/>
      </c>
      <c r="M74" s="103" t="str">
        <f>IF(SUM(L60:L73)*15=0,"",SUM(L60:L73)*15)</f>
        <v/>
      </c>
      <c r="N74" s="103" t="str">
        <f>IF(SUM(N60:N73)=0,"",SUM(N60:N73))</f>
        <v/>
      </c>
      <c r="O74" s="104" t="str">
        <f>IF(SUM(J60:J73)+SUM(L60:L73)=0,"",SUM(J60:J73)+SUM(L60:L73))</f>
        <v/>
      </c>
      <c r="P74" s="103">
        <f>IF(SUM(P60:P73)=0,"",SUM(P60:P73))</f>
        <v>5</v>
      </c>
      <c r="Q74" s="103">
        <f>IF(SUM(P60:P73)*15=0,"",SUM(P60:P73)*15)</f>
        <v>75</v>
      </c>
      <c r="R74" s="103" t="str">
        <f>IF(SUM(R60:R73)=0,"",SUM(R60:R73))</f>
        <v/>
      </c>
      <c r="S74" s="103" t="str">
        <f>IF(SUM(R60:R73)*15=0,"",SUM(R60:R73)*15)</f>
        <v/>
      </c>
      <c r="T74" s="103">
        <f>IF(SUM(T60:T73)=0,"",SUM(T60:T73))</f>
        <v>6</v>
      </c>
      <c r="U74" s="104">
        <f>IF(SUM(P60:P73)+SUM(R60:R73)=0,"",SUM(P60:P73)+SUM(R60:R73))</f>
        <v>5</v>
      </c>
      <c r="V74" s="103">
        <f>IF(SUM(V60:V73)=0,"",SUM(V60:V73))</f>
        <v>5</v>
      </c>
      <c r="W74" s="103">
        <f>IF(SUM(V60:V73)*15=0,"",SUM(V60:V73)*15)</f>
        <v>75</v>
      </c>
      <c r="X74" s="103">
        <f>IF(SUM(X60:X73)=0,"",SUM(X60:X73))</f>
        <v>3</v>
      </c>
      <c r="Y74" s="103">
        <f>IF(SUM(X60:X73)*15=0,"",SUM(X60:X73)*15)</f>
        <v>45</v>
      </c>
      <c r="Z74" s="103">
        <f>IF(SUM(Z60:Z73)=0,"",SUM(Z60:Z73))</f>
        <v>9</v>
      </c>
      <c r="AA74" s="104">
        <f>IF(SUM(V60:V73)+SUM(X60:X73)=0,"",SUM(V60:V73)+SUM(X60:X73))</f>
        <v>8</v>
      </c>
      <c r="AB74" s="103">
        <f>IF(SUM(AB60:AB73)=0,"",SUM(AB60:AB73))</f>
        <v>11</v>
      </c>
      <c r="AC74" s="103">
        <f>IF(SUM(AB60:AB73)*15=0,"",SUM(AB60:AB73)*15)</f>
        <v>165</v>
      </c>
      <c r="AD74" s="103">
        <f>IF(SUM(AD60:AD73)=0,"",SUM(AD60:AD73))</f>
        <v>2</v>
      </c>
      <c r="AE74" s="103">
        <f>IF(SUM(AD60:AD73)*15=0,"",SUM(AD60:AD73)*15)</f>
        <v>30</v>
      </c>
      <c r="AF74" s="103">
        <f>IF(SUM(AF60:AF73)=0,"",SUM(AF60:AF73))</f>
        <v>18</v>
      </c>
      <c r="AG74" s="104">
        <f>IF(SUM(AB60:AB73)+SUM(AD60:AD73)=0,"",SUM(AB60:AB73)+SUM(AD60:AD73))</f>
        <v>13</v>
      </c>
      <c r="AH74" s="103">
        <f>IF(SUM(AH60:AH73)=0,"",SUM(AH60:AH73))</f>
        <v>6</v>
      </c>
      <c r="AI74" s="103">
        <f>IF(SUM(AH60:AH73)*15=0,"",SUM(AH60:AH73)*15)</f>
        <v>90</v>
      </c>
      <c r="AJ74" s="103">
        <f>IF(SUM(AJ60:AJ73)=0,"",SUM(AJ60:AJ73))</f>
        <v>2</v>
      </c>
      <c r="AK74" s="103">
        <f>IF(SUM(AJ60:AJ73)*15=0,"",SUM(AJ60:AJ73)*15)</f>
        <v>30</v>
      </c>
      <c r="AL74" s="103">
        <f>IF(SUM(AL60:AL73)=0,"",SUM(AL60:AL73))</f>
        <v>14</v>
      </c>
      <c r="AM74" s="104">
        <f>IF(SUM(AH60:AH73)+SUM(AJ60:AJ73)=0,"",SUM(AH60:AH73)+SUM(AJ60:AJ73))</f>
        <v>8</v>
      </c>
      <c r="AN74" s="103">
        <f>IF(SUM(AN60:AN73)=0,"",SUM(AN60:AN73))</f>
        <v>3</v>
      </c>
      <c r="AO74" s="103">
        <f>IF(SUM(AN60:AN73)*15=0,"",SUM(AN60:AN73)*15)</f>
        <v>45</v>
      </c>
      <c r="AP74" s="103">
        <f>IF(SUM(AP60:AP73)=0,"",SUM(AP60:AP73))</f>
        <v>2</v>
      </c>
      <c r="AQ74" s="103">
        <f>SUM(AQ60:AQ73)</f>
        <v>30</v>
      </c>
      <c r="AR74" s="103">
        <f>IF(SUM(AR60:AR73)=0,"",SUM(AR60:AR73))</f>
        <v>7</v>
      </c>
      <c r="AS74" s="104">
        <f>IF(SUM(AN60:AN73)+SUM(AP60:AP73)=0,"",SUM(AN60:AN73)+SUM(AP60:AP73))</f>
        <v>5</v>
      </c>
      <c r="AT74" s="103" t="str">
        <f>IF(SUM(AT60:AT73)=0,"",SUM(AT60:AT73))</f>
        <v/>
      </c>
      <c r="AU74" s="103" t="str">
        <f>IF(SUM(AT60:AT73)*15=0,"",SUM(AT60:AT73)*15)</f>
        <v/>
      </c>
      <c r="AV74" s="103" t="str">
        <f>IF(SUM(AV60:AV73)=0,"",SUM(AV60:AV73))</f>
        <v/>
      </c>
      <c r="AW74" s="103" t="str">
        <f>IF(SUM(AV60:AV73)*15=0,"",SUM(AV60:AV73)*15)</f>
        <v/>
      </c>
      <c r="AX74" s="103" t="str">
        <f>IF(SUM(AX60:AX73)=0,"",SUM(AX60:AX73))</f>
        <v/>
      </c>
      <c r="AY74" s="104" t="str">
        <f>IF(SUM(AT60:AT73)+SUM(AV60:AV73)=0,"",SUM(AT60:AT73)+SUM(AV60:AV73))</f>
        <v/>
      </c>
      <c r="AZ74" s="113">
        <f>IF(SUM(AZ60:AZ73)=0,"",SUM(AZ60:AZ73))</f>
        <v>30</v>
      </c>
      <c r="BA74" s="114">
        <f>IF(SUM(AZ60:AZ73)*15=0,"",SUM(AZ60:AZ73)*15)</f>
        <v>450</v>
      </c>
      <c r="BB74" s="114">
        <f>IF(SUM(BB60:BB73)=0,"",SUM(BB60:BB73))</f>
        <v>9</v>
      </c>
      <c r="BC74" s="114">
        <f>IF(SUM(BB60:BB73)*15=0,"",SUM(BB60:BB73)*15)</f>
        <v>135</v>
      </c>
      <c r="BD74" s="115">
        <f>IF(SUM(BD60:BD73)=0,"",SUM(BD60:BD73))</f>
        <v>54</v>
      </c>
      <c r="BE74" s="353">
        <f>IF(SUM(AZ60:AZ73)+SUM(BB60:BB73)=0,"",SUM(AZ60:AZ73)+SUM(BB60:BB73))</f>
        <v>39</v>
      </c>
      <c r="BF74" s="425"/>
      <c r="BG74" s="3"/>
    </row>
    <row r="75" spans="1:59" s="306" customFormat="1" ht="16.149999999999999" customHeight="1" x14ac:dyDescent="0.2">
      <c r="A75" s="303" t="s">
        <v>183</v>
      </c>
      <c r="B75" s="304"/>
      <c r="C75" s="305" t="s">
        <v>184</v>
      </c>
      <c r="D75" s="715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716"/>
      <c r="AE75" s="716"/>
      <c r="AF75" s="716"/>
      <c r="AG75" s="716"/>
      <c r="AH75" s="716"/>
      <c r="AI75" s="716"/>
      <c r="AJ75" s="716"/>
      <c r="AK75" s="716"/>
      <c r="AL75" s="669"/>
      <c r="AM75" s="669"/>
      <c r="AN75" s="669"/>
      <c r="AO75" s="669"/>
      <c r="AP75" s="669"/>
      <c r="AQ75" s="669"/>
      <c r="AR75" s="669"/>
      <c r="AS75" s="669"/>
      <c r="AT75" s="669"/>
      <c r="AU75" s="669"/>
      <c r="AV75" s="669"/>
      <c r="AW75" s="669"/>
      <c r="AX75" s="669"/>
      <c r="AY75" s="669"/>
      <c r="AZ75" s="464"/>
      <c r="BA75" s="464"/>
      <c r="BB75" s="464"/>
      <c r="BC75" s="464"/>
      <c r="BD75" s="464"/>
      <c r="BE75" s="105"/>
      <c r="BF75" s="436"/>
      <c r="BG75" s="106"/>
    </row>
    <row r="76" spans="1:59" s="40" customFormat="1" ht="16.149999999999999" customHeight="1" x14ac:dyDescent="0.2">
      <c r="A76" s="41" t="s">
        <v>360</v>
      </c>
      <c r="B76" s="107" t="s">
        <v>185</v>
      </c>
      <c r="C76" s="59" t="s">
        <v>494</v>
      </c>
      <c r="D76" s="31"/>
      <c r="E76" s="32" t="str">
        <f t="shared" ref="E76:E81" si="108">IF(D76*15=0,"",D76*15)</f>
        <v/>
      </c>
      <c r="F76" s="33"/>
      <c r="G76" s="32" t="str">
        <f t="shared" ref="G76:G81" si="109">IF(F76*15=0,"",F76*15)</f>
        <v/>
      </c>
      <c r="H76" s="33"/>
      <c r="I76" s="34"/>
      <c r="J76" s="35"/>
      <c r="K76" s="32" t="str">
        <f t="shared" ref="K76:K81" si="110">IF(J76*15=0,"",J76*15)</f>
        <v/>
      </c>
      <c r="L76" s="33"/>
      <c r="M76" s="32" t="str">
        <f t="shared" ref="M76:M81" si="111">IF(L76*15=0,"",L76*15)</f>
        <v/>
      </c>
      <c r="N76" s="33"/>
      <c r="O76" s="34"/>
      <c r="P76" s="35"/>
      <c r="Q76" s="32" t="str">
        <f t="shared" ref="Q76:Q81" si="112">IF(P76*15=0,"",P76*15)</f>
        <v/>
      </c>
      <c r="R76" s="33"/>
      <c r="S76" s="32" t="str">
        <f t="shared" ref="S76:S81" si="113">IF(R76*15=0,"",R76*15)</f>
        <v/>
      </c>
      <c r="T76" s="33"/>
      <c r="U76" s="34"/>
      <c r="V76" s="65">
        <v>3</v>
      </c>
      <c r="W76" s="32">
        <f t="shared" ref="W76:W81" si="114">IF(V76*15=0,"",V76*15)</f>
        <v>45</v>
      </c>
      <c r="X76" s="33">
        <v>1</v>
      </c>
      <c r="Y76" s="32">
        <f t="shared" ref="Y76:Y81" si="115">IF(X76*15=0,"",X76*15)</f>
        <v>15</v>
      </c>
      <c r="Z76" s="62">
        <v>7</v>
      </c>
      <c r="AA76" s="36" t="s">
        <v>159</v>
      </c>
      <c r="AB76" s="35"/>
      <c r="AC76" s="32" t="str">
        <f t="shared" ref="AC76:AC81" si="116">IF(AB76*15=0,"",AB76*15)</f>
        <v/>
      </c>
      <c r="AD76" s="33"/>
      <c r="AE76" s="32" t="str">
        <f t="shared" ref="AE76:AE81" si="117">IF(AD76*15=0,"",AD76*15)</f>
        <v/>
      </c>
      <c r="AF76" s="33"/>
      <c r="AG76" s="36"/>
      <c r="AH76" s="35"/>
      <c r="AI76" s="32" t="str">
        <f t="shared" ref="AI76:AI81" si="118">IF(AH76*15=0,"",AH76*15)</f>
        <v/>
      </c>
      <c r="AJ76" s="33"/>
      <c r="AK76" s="32" t="str">
        <f t="shared" ref="AK76:AK81" si="119">IF(AJ76*15=0,"",AJ76*15)</f>
        <v/>
      </c>
      <c r="AL76" s="33"/>
      <c r="AM76" s="36"/>
      <c r="AN76" s="35"/>
      <c r="AO76" s="32" t="str">
        <f t="shared" ref="AO76:AO81" si="120">IF(AN76*15=0,"",AN76*15)</f>
        <v/>
      </c>
      <c r="AP76" s="33"/>
      <c r="AQ76" s="32" t="str">
        <f t="shared" ref="AQ76:AQ81" si="121">IF(AP76*15=0,"",AP76*15)</f>
        <v/>
      </c>
      <c r="AR76" s="33"/>
      <c r="AS76" s="36"/>
      <c r="AT76" s="35"/>
      <c r="AU76" s="32" t="str">
        <f t="shared" ref="AU76:AU81" si="122">IF(AT76*15=0,"",AT76*15)</f>
        <v/>
      </c>
      <c r="AV76" s="33"/>
      <c r="AW76" s="32" t="str">
        <f t="shared" ref="AW76:AW81" si="123">IF(AV76*15=0,"",AV76*15)</f>
        <v/>
      </c>
      <c r="AX76" s="33"/>
      <c r="AY76" s="36"/>
      <c r="AZ76" s="37">
        <f t="shared" ref="AZ76:AZ81" si="124">IF(D76+J76+P76+V76+AB76+AH76+AN76+AT76=0,"",D76+J76+P76+V76+AB76+AH76+AN76+AT76)</f>
        <v>3</v>
      </c>
      <c r="BA76" s="32">
        <f t="shared" ref="BA76:BA81" si="125">IF((D76+J76+P76+V76+AB76+AH76+AN76+AT76)*15=0,"",(D76+J76+P76+V76+AB76+AH76+AN76+AT76)*15)</f>
        <v>45</v>
      </c>
      <c r="BB76" s="38">
        <f t="shared" ref="BB76:BB81" si="126">IF(F76+L76+R76+X76+AD76+AJ76+AP76+AV76=0,"",F76+L76+R76+X76+AD76+AJ76+AP76+AV76)</f>
        <v>1</v>
      </c>
      <c r="BC76" s="32">
        <f t="shared" ref="BC76:BC81" si="127">IF((F76+L76+R76+X76+AD76+AJ76+AP76+AV76)*15=0,"",(F76+L76+R76+X76+AD76+AJ76+AP76+AV76)*15)</f>
        <v>15</v>
      </c>
      <c r="BD76" s="38">
        <f t="shared" ref="BD76:BD81" si="128">IF(H76+N76+T76+Z76+AF76+AL76+AR76+AX76=0,"",H76+N76+T76+Z76+AF76+AL76+AR76+AX76)</f>
        <v>7</v>
      </c>
      <c r="BE76" s="39">
        <f t="shared" ref="BE76:BE81" si="129">IF((D76+J76+P76+V76+AB76+F76+L76+R76+X76+AD76+AH76+AN76+AT76+AF76+AP76+AV76)=0,"",(D76+J76+P76+V76+AB76+F76+L76+R76+X76+AD76+AH76+AN76+AT76+AJ76+AP76+AV76))</f>
        <v>4</v>
      </c>
      <c r="BF76" s="437" t="s">
        <v>179</v>
      </c>
      <c r="BG76" s="57" t="s">
        <v>187</v>
      </c>
    </row>
    <row r="77" spans="1:59" s="40" customFormat="1" ht="16.149999999999999" customHeight="1" x14ac:dyDescent="0.2">
      <c r="A77" s="41" t="s">
        <v>361</v>
      </c>
      <c r="B77" s="107" t="s">
        <v>185</v>
      </c>
      <c r="C77" s="30" t="s">
        <v>188</v>
      </c>
      <c r="D77" s="31"/>
      <c r="E77" s="32" t="str">
        <f t="shared" si="108"/>
        <v/>
      </c>
      <c r="F77" s="33"/>
      <c r="G77" s="32" t="str">
        <f t="shared" si="109"/>
        <v/>
      </c>
      <c r="H77" s="33"/>
      <c r="I77" s="34"/>
      <c r="J77" s="35"/>
      <c r="K77" s="32" t="str">
        <f t="shared" si="110"/>
        <v/>
      </c>
      <c r="L77" s="33"/>
      <c r="M77" s="32" t="str">
        <f t="shared" si="111"/>
        <v/>
      </c>
      <c r="N77" s="33"/>
      <c r="O77" s="34"/>
      <c r="P77" s="35"/>
      <c r="Q77" s="32" t="str">
        <f t="shared" si="112"/>
        <v/>
      </c>
      <c r="R77" s="33"/>
      <c r="S77" s="32" t="str">
        <f t="shared" si="113"/>
        <v/>
      </c>
      <c r="T77" s="33"/>
      <c r="U77" s="34"/>
      <c r="V77" s="35">
        <v>1</v>
      </c>
      <c r="W77" s="32">
        <f t="shared" si="114"/>
        <v>15</v>
      </c>
      <c r="X77" s="62">
        <v>0</v>
      </c>
      <c r="Y77" s="32" t="str">
        <f t="shared" si="115"/>
        <v/>
      </c>
      <c r="Z77" s="62">
        <v>3</v>
      </c>
      <c r="AA77" s="34" t="s">
        <v>31</v>
      </c>
      <c r="AB77" s="35"/>
      <c r="AC77" s="32" t="str">
        <f t="shared" si="116"/>
        <v/>
      </c>
      <c r="AD77" s="33"/>
      <c r="AE77" s="32" t="str">
        <f t="shared" si="117"/>
        <v/>
      </c>
      <c r="AF77" s="33"/>
      <c r="AG77" s="36"/>
      <c r="AH77" s="35"/>
      <c r="AI77" s="32" t="str">
        <f t="shared" si="118"/>
        <v/>
      </c>
      <c r="AJ77" s="33"/>
      <c r="AK77" s="32" t="str">
        <f t="shared" si="119"/>
        <v/>
      </c>
      <c r="AL77" s="33"/>
      <c r="AM77" s="36"/>
      <c r="AN77" s="35"/>
      <c r="AO77" s="32" t="str">
        <f t="shared" si="120"/>
        <v/>
      </c>
      <c r="AP77" s="33"/>
      <c r="AQ77" s="32" t="str">
        <f t="shared" si="121"/>
        <v/>
      </c>
      <c r="AR77" s="33"/>
      <c r="AS77" s="36"/>
      <c r="AT77" s="35"/>
      <c r="AU77" s="32" t="str">
        <f t="shared" si="122"/>
        <v/>
      </c>
      <c r="AV77" s="33"/>
      <c r="AW77" s="32" t="str">
        <f t="shared" si="123"/>
        <v/>
      </c>
      <c r="AX77" s="33"/>
      <c r="AY77" s="36"/>
      <c r="AZ77" s="37">
        <f t="shared" si="124"/>
        <v>1</v>
      </c>
      <c r="BA77" s="32">
        <f t="shared" si="125"/>
        <v>15</v>
      </c>
      <c r="BB77" s="38" t="str">
        <f t="shared" si="126"/>
        <v/>
      </c>
      <c r="BC77" s="32" t="str">
        <f t="shared" si="127"/>
        <v/>
      </c>
      <c r="BD77" s="38">
        <f t="shared" si="128"/>
        <v>3</v>
      </c>
      <c r="BE77" s="39">
        <f t="shared" si="129"/>
        <v>1</v>
      </c>
      <c r="BF77" s="430" t="s">
        <v>164</v>
      </c>
      <c r="BG77" s="57" t="s">
        <v>189</v>
      </c>
    </row>
    <row r="78" spans="1:59" s="40" customFormat="1" ht="16.149999999999999" customHeight="1" x14ac:dyDescent="0.2">
      <c r="A78" s="41" t="s">
        <v>362</v>
      </c>
      <c r="B78" s="107" t="s">
        <v>185</v>
      </c>
      <c r="C78" s="30" t="s">
        <v>190</v>
      </c>
      <c r="D78" s="31"/>
      <c r="E78" s="32" t="str">
        <f t="shared" si="108"/>
        <v/>
      </c>
      <c r="F78" s="33"/>
      <c r="G78" s="32" t="str">
        <f t="shared" si="109"/>
        <v/>
      </c>
      <c r="H78" s="33"/>
      <c r="I78" s="34"/>
      <c r="J78" s="35"/>
      <c r="K78" s="32" t="str">
        <f t="shared" si="110"/>
        <v/>
      </c>
      <c r="L78" s="33"/>
      <c r="M78" s="32" t="str">
        <f t="shared" si="111"/>
        <v/>
      </c>
      <c r="N78" s="33"/>
      <c r="O78" s="34"/>
      <c r="P78" s="35"/>
      <c r="Q78" s="32" t="str">
        <f t="shared" si="112"/>
        <v/>
      </c>
      <c r="R78" s="33"/>
      <c r="S78" s="32" t="str">
        <f t="shared" si="113"/>
        <v/>
      </c>
      <c r="T78" s="33"/>
      <c r="U78" s="34"/>
      <c r="V78" s="35"/>
      <c r="W78" s="32" t="str">
        <f t="shared" si="114"/>
        <v/>
      </c>
      <c r="X78" s="33"/>
      <c r="Y78" s="32" t="str">
        <f t="shared" si="115"/>
        <v/>
      </c>
      <c r="Z78" s="33"/>
      <c r="AA78" s="36"/>
      <c r="AB78" s="35">
        <v>2</v>
      </c>
      <c r="AC78" s="32">
        <f t="shared" si="116"/>
        <v>30</v>
      </c>
      <c r="AD78" s="62">
        <v>0</v>
      </c>
      <c r="AE78" s="32" t="str">
        <f t="shared" si="117"/>
        <v/>
      </c>
      <c r="AF78" s="33">
        <v>4</v>
      </c>
      <c r="AG78" s="36" t="s">
        <v>159</v>
      </c>
      <c r="AH78" s="35"/>
      <c r="AI78" s="32" t="str">
        <f t="shared" si="118"/>
        <v/>
      </c>
      <c r="AJ78" s="33"/>
      <c r="AK78" s="32" t="str">
        <f t="shared" si="119"/>
        <v/>
      </c>
      <c r="AL78" s="33"/>
      <c r="AM78" s="36"/>
      <c r="AN78" s="35"/>
      <c r="AO78" s="32" t="str">
        <f t="shared" si="120"/>
        <v/>
      </c>
      <c r="AP78" s="33"/>
      <c r="AQ78" s="32" t="str">
        <f t="shared" si="121"/>
        <v/>
      </c>
      <c r="AR78" s="33"/>
      <c r="AS78" s="36"/>
      <c r="AT78" s="35"/>
      <c r="AU78" s="32" t="str">
        <f t="shared" si="122"/>
        <v/>
      </c>
      <c r="AV78" s="33"/>
      <c r="AW78" s="32" t="str">
        <f t="shared" si="123"/>
        <v/>
      </c>
      <c r="AX78" s="33"/>
      <c r="AY78" s="36"/>
      <c r="AZ78" s="37">
        <f t="shared" si="124"/>
        <v>2</v>
      </c>
      <c r="BA78" s="32">
        <f t="shared" si="125"/>
        <v>30</v>
      </c>
      <c r="BB78" s="38" t="str">
        <f t="shared" si="126"/>
        <v/>
      </c>
      <c r="BC78" s="32" t="str">
        <f t="shared" si="127"/>
        <v/>
      </c>
      <c r="BD78" s="38">
        <f t="shared" si="128"/>
        <v>4</v>
      </c>
      <c r="BE78" s="39">
        <f t="shared" si="129"/>
        <v>2</v>
      </c>
      <c r="BF78" s="432" t="s">
        <v>153</v>
      </c>
      <c r="BG78" s="57" t="s">
        <v>191</v>
      </c>
    </row>
    <row r="79" spans="1:59" s="40" customFormat="1" ht="16.149999999999999" customHeight="1" x14ac:dyDescent="0.2">
      <c r="A79" s="41" t="s">
        <v>363</v>
      </c>
      <c r="B79" s="107" t="s">
        <v>185</v>
      </c>
      <c r="C79" s="30" t="s">
        <v>192</v>
      </c>
      <c r="D79" s="31"/>
      <c r="E79" s="32" t="str">
        <f t="shared" si="108"/>
        <v/>
      </c>
      <c r="F79" s="33"/>
      <c r="G79" s="32" t="str">
        <f t="shared" si="109"/>
        <v/>
      </c>
      <c r="H79" s="33"/>
      <c r="I79" s="34"/>
      <c r="J79" s="35"/>
      <c r="K79" s="32" t="str">
        <f t="shared" si="110"/>
        <v/>
      </c>
      <c r="L79" s="33"/>
      <c r="M79" s="32" t="str">
        <f t="shared" si="111"/>
        <v/>
      </c>
      <c r="N79" s="33"/>
      <c r="O79" s="34"/>
      <c r="P79" s="35"/>
      <c r="Q79" s="32" t="str">
        <f t="shared" si="112"/>
        <v/>
      </c>
      <c r="R79" s="33"/>
      <c r="S79" s="32" t="str">
        <f t="shared" si="113"/>
        <v/>
      </c>
      <c r="T79" s="33"/>
      <c r="U79" s="34"/>
      <c r="V79" s="35"/>
      <c r="W79" s="32" t="str">
        <f t="shared" si="114"/>
        <v/>
      </c>
      <c r="X79" s="33"/>
      <c r="Y79" s="32" t="str">
        <f t="shared" si="115"/>
        <v/>
      </c>
      <c r="Z79" s="33"/>
      <c r="AA79" s="34"/>
      <c r="AB79" s="35"/>
      <c r="AC79" s="32" t="str">
        <f t="shared" si="116"/>
        <v/>
      </c>
      <c r="AD79" s="33"/>
      <c r="AE79" s="32" t="str">
        <f t="shared" si="117"/>
        <v/>
      </c>
      <c r="AF79" s="33"/>
      <c r="AG79" s="36"/>
      <c r="AH79" s="65">
        <v>2</v>
      </c>
      <c r="AI79" s="32">
        <f>IF(AH79*15=0,"",AH79*15)</f>
        <v>30</v>
      </c>
      <c r="AJ79" s="62">
        <v>2</v>
      </c>
      <c r="AK79" s="32">
        <f>IF(AJ79*15=0,"",AJ79*15)</f>
        <v>30</v>
      </c>
      <c r="AL79" s="33">
        <v>7</v>
      </c>
      <c r="AM79" s="64" t="s">
        <v>29</v>
      </c>
      <c r="AN79" s="35"/>
      <c r="AO79" s="32" t="str">
        <f>IF(AN79*15=0,"",AN79*15)</f>
        <v/>
      </c>
      <c r="AP79" s="33"/>
      <c r="AQ79" s="32" t="str">
        <f>IF(AP79*15=0,"",AP79*15)</f>
        <v/>
      </c>
      <c r="AR79" s="33"/>
      <c r="AS79" s="36"/>
      <c r="AT79" s="65"/>
      <c r="AU79" s="32" t="str">
        <f t="shared" si="122"/>
        <v/>
      </c>
      <c r="AV79" s="33"/>
      <c r="AW79" s="32" t="str">
        <f t="shared" si="123"/>
        <v/>
      </c>
      <c r="AX79" s="33"/>
      <c r="AY79" s="36"/>
      <c r="AZ79" s="37">
        <f t="shared" si="124"/>
        <v>2</v>
      </c>
      <c r="BA79" s="32">
        <f t="shared" si="125"/>
        <v>30</v>
      </c>
      <c r="BB79" s="38">
        <f t="shared" si="126"/>
        <v>2</v>
      </c>
      <c r="BC79" s="32">
        <f t="shared" si="127"/>
        <v>30</v>
      </c>
      <c r="BD79" s="38">
        <f t="shared" si="128"/>
        <v>7</v>
      </c>
      <c r="BE79" s="39">
        <f t="shared" si="129"/>
        <v>4</v>
      </c>
      <c r="BF79" s="430" t="s">
        <v>153</v>
      </c>
      <c r="BG79" s="43" t="s">
        <v>193</v>
      </c>
    </row>
    <row r="80" spans="1:59" s="40" customFormat="1" ht="16.149999999999999" customHeight="1" x14ac:dyDescent="0.2">
      <c r="A80" s="41" t="s">
        <v>364</v>
      </c>
      <c r="B80" s="107" t="s">
        <v>185</v>
      </c>
      <c r="C80" s="59" t="s">
        <v>488</v>
      </c>
      <c r="D80" s="31"/>
      <c r="E80" s="32" t="str">
        <f t="shared" si="108"/>
        <v/>
      </c>
      <c r="F80" s="33"/>
      <c r="G80" s="32" t="str">
        <f t="shared" si="109"/>
        <v/>
      </c>
      <c r="H80" s="33"/>
      <c r="I80" s="34"/>
      <c r="J80" s="35"/>
      <c r="K80" s="32" t="str">
        <f t="shared" si="110"/>
        <v/>
      </c>
      <c r="L80" s="33"/>
      <c r="M80" s="32" t="str">
        <f t="shared" si="111"/>
        <v/>
      </c>
      <c r="N80" s="33"/>
      <c r="O80" s="34"/>
      <c r="P80" s="35"/>
      <c r="Q80" s="32" t="str">
        <f t="shared" si="112"/>
        <v/>
      </c>
      <c r="R80" s="33"/>
      <c r="S80" s="32" t="str">
        <f t="shared" si="113"/>
        <v/>
      </c>
      <c r="T80" s="33"/>
      <c r="U80" s="34"/>
      <c r="V80" s="35"/>
      <c r="W80" s="32" t="str">
        <f t="shared" si="114"/>
        <v/>
      </c>
      <c r="X80" s="33"/>
      <c r="Y80" s="32" t="str">
        <f t="shared" si="115"/>
        <v/>
      </c>
      <c r="Z80" s="33"/>
      <c r="AA80" s="34"/>
      <c r="AB80" s="35"/>
      <c r="AC80" s="32" t="str">
        <f t="shared" si="116"/>
        <v/>
      </c>
      <c r="AD80" s="33"/>
      <c r="AE80" s="32" t="str">
        <f t="shared" si="117"/>
        <v/>
      </c>
      <c r="AF80" s="33"/>
      <c r="AG80" s="36"/>
      <c r="AH80" s="45"/>
      <c r="AI80" s="46"/>
      <c r="AJ80" s="74"/>
      <c r="AK80" s="46"/>
      <c r="AL80" s="47"/>
      <c r="AM80" s="36"/>
      <c r="AN80" s="35"/>
      <c r="AO80" s="32" t="str">
        <f>IF(AN80*15=0,"",AN80*15)</f>
        <v/>
      </c>
      <c r="AP80" s="33"/>
      <c r="AQ80" s="32" t="str">
        <f>IF(AP80*15=0,"",AP80*15)</f>
        <v/>
      </c>
      <c r="AR80" s="33"/>
      <c r="AS80" s="36"/>
      <c r="AT80" s="72">
        <v>1</v>
      </c>
      <c r="AU80" s="32">
        <f t="shared" si="122"/>
        <v>15</v>
      </c>
      <c r="AV80" s="62">
        <v>0</v>
      </c>
      <c r="AW80" s="32" t="str">
        <f t="shared" si="123"/>
        <v/>
      </c>
      <c r="AX80" s="33">
        <v>4</v>
      </c>
      <c r="AY80" s="36" t="s">
        <v>159</v>
      </c>
      <c r="AZ80" s="37">
        <f>IF(D80+J80+P80+V80+AB80+AH80+AN80+AT80=0,"",D80+J80+P80+V80+AB80+AH80+AN80+AT80)</f>
        <v>1</v>
      </c>
      <c r="BA80" s="32">
        <f>IF((D80+J80+P80+V80+AB80+AH80+AN80+AT80)*15=0,"",(D80+J80+P80+V80+AB80+AH80+AN80+AT80)*15)</f>
        <v>15</v>
      </c>
      <c r="BB80" s="38" t="str">
        <f>IF(F80+L80+R80+X80+AD80+AJ80+AP80+AV80=0,"",F80+L80+R80+X80+AD80+AJ80+AP80+AV80)</f>
        <v/>
      </c>
      <c r="BC80" s="32" t="str">
        <f>IF((F80+L80+R80+X80+AD80+AJ80+AP80+AV80)*15=0,"",(F80+L80+R80+X80+AD80+AJ80+AP80+AV80)*15)</f>
        <v/>
      </c>
      <c r="BD80" s="38">
        <f>IF(H80+N80+T80+Z80+AF80+AL80+AR80+AX80=0,"",H80+N80+T80+Z80+AF80+AL80+AR80+AX80)</f>
        <v>4</v>
      </c>
      <c r="BE80" s="39">
        <f>IF((D80+J80+P80+V80+AB80+F80+L80+R80+X80+AD80+AH80+AN80+AT80+AF80+AP80+AV80)=0,"",(D80+J80+P80+V80+AB80+F80+L80+R80+X80+AD80+AH80+AN80+AT80+AJ80+AP80+AV80))</f>
        <v>1</v>
      </c>
      <c r="BF80" s="430" t="s">
        <v>164</v>
      </c>
      <c r="BG80" s="43" t="s">
        <v>165</v>
      </c>
    </row>
    <row r="81" spans="1:59" s="40" customFormat="1" ht="16.149999999999999" customHeight="1" x14ac:dyDescent="0.2">
      <c r="A81" s="41"/>
      <c r="B81" s="107" t="s">
        <v>181</v>
      </c>
      <c r="C81" s="59" t="s">
        <v>195</v>
      </c>
      <c r="D81" s="31"/>
      <c r="E81" s="32" t="str">
        <f t="shared" si="108"/>
        <v/>
      </c>
      <c r="F81" s="33"/>
      <c r="G81" s="32" t="str">
        <f t="shared" si="109"/>
        <v/>
      </c>
      <c r="H81" s="33"/>
      <c r="I81" s="44"/>
      <c r="J81" s="35"/>
      <c r="K81" s="32" t="str">
        <f t="shared" si="110"/>
        <v/>
      </c>
      <c r="L81" s="33"/>
      <c r="M81" s="32" t="str">
        <f t="shared" si="111"/>
        <v/>
      </c>
      <c r="N81" s="33"/>
      <c r="O81" s="44"/>
      <c r="P81" s="35"/>
      <c r="Q81" s="32" t="str">
        <f t="shared" si="112"/>
        <v/>
      </c>
      <c r="R81" s="33"/>
      <c r="S81" s="32" t="str">
        <f t="shared" si="113"/>
        <v/>
      </c>
      <c r="T81" s="33"/>
      <c r="U81" s="44"/>
      <c r="V81" s="35"/>
      <c r="W81" s="32" t="str">
        <f t="shared" si="114"/>
        <v/>
      </c>
      <c r="X81" s="33"/>
      <c r="Y81" s="32" t="str">
        <f t="shared" si="115"/>
        <v/>
      </c>
      <c r="Z81" s="33"/>
      <c r="AA81" s="44"/>
      <c r="AB81" s="35"/>
      <c r="AC81" s="32" t="str">
        <f t="shared" si="116"/>
        <v/>
      </c>
      <c r="AD81" s="33"/>
      <c r="AE81" s="32" t="str">
        <f t="shared" si="117"/>
        <v/>
      </c>
      <c r="AF81" s="33"/>
      <c r="AG81" s="48"/>
      <c r="AH81" s="45">
        <v>1</v>
      </c>
      <c r="AI81" s="32">
        <f t="shared" si="118"/>
        <v>15</v>
      </c>
      <c r="AJ81" s="62">
        <v>1</v>
      </c>
      <c r="AK81" s="32">
        <f t="shared" si="119"/>
        <v>15</v>
      </c>
      <c r="AL81" s="33">
        <v>3</v>
      </c>
      <c r="AM81" s="48" t="s">
        <v>31</v>
      </c>
      <c r="AN81" s="35"/>
      <c r="AO81" s="32" t="str">
        <f t="shared" si="120"/>
        <v/>
      </c>
      <c r="AP81" s="33"/>
      <c r="AQ81" s="32" t="str">
        <f t="shared" si="121"/>
        <v/>
      </c>
      <c r="AR81" s="33"/>
      <c r="AS81" s="48"/>
      <c r="AT81" s="35"/>
      <c r="AU81" s="32" t="str">
        <f t="shared" si="122"/>
        <v/>
      </c>
      <c r="AV81" s="33"/>
      <c r="AW81" s="32" t="str">
        <f t="shared" si="123"/>
        <v/>
      </c>
      <c r="AX81" s="33"/>
      <c r="AY81" s="48"/>
      <c r="AZ81" s="37">
        <f t="shared" si="124"/>
        <v>1</v>
      </c>
      <c r="BA81" s="32">
        <f t="shared" si="125"/>
        <v>15</v>
      </c>
      <c r="BB81" s="38">
        <f t="shared" si="126"/>
        <v>1</v>
      </c>
      <c r="BC81" s="32">
        <f t="shared" si="127"/>
        <v>15</v>
      </c>
      <c r="BD81" s="38">
        <f t="shared" si="128"/>
        <v>3</v>
      </c>
      <c r="BE81" s="49">
        <f t="shared" si="129"/>
        <v>2</v>
      </c>
      <c r="BF81" s="430"/>
      <c r="BG81" s="43"/>
    </row>
    <row r="82" spans="1:59" s="309" customFormat="1" ht="16.149999999999999" customHeight="1" thickBot="1" x14ac:dyDescent="0.25">
      <c r="A82" s="307"/>
      <c r="B82" s="308"/>
      <c r="C82" s="396" t="s">
        <v>196</v>
      </c>
      <c r="D82" s="109" t="str">
        <f>IF(SUM(D76:D81)=0,"",SUM(D76:D81))</f>
        <v/>
      </c>
      <c r="E82" s="110" t="str">
        <f>IF(SUM(D76:D81)*15=0,"",SUM(D76:D81)*15)</f>
        <v/>
      </c>
      <c r="F82" s="110" t="str">
        <f>IF(SUM(F76:F81)=0,"",SUM(F76:F81))</f>
        <v/>
      </c>
      <c r="G82" s="110" t="str">
        <f>IF(SUM(F76:F81)*15=0,"",SUM(F76:F81)*15)</f>
        <v/>
      </c>
      <c r="H82" s="110" t="str">
        <f>IF(SUM(H76:H81)=0,"",SUM(H76:H81))</f>
        <v/>
      </c>
      <c r="I82" s="111" t="str">
        <f>IF(SUM(D76:D81)+SUM(F76:F81)=0,"",SUM(D76:D81)+SUM(F76:F81))</f>
        <v/>
      </c>
      <c r="J82" s="109" t="str">
        <f>IF(SUM(J76:J81)=0,"",SUM(J76:J81))</f>
        <v/>
      </c>
      <c r="K82" s="110" t="str">
        <f>IF(SUM(J76:J81)*15=0,"",SUM(J76:J81)*15)</f>
        <v/>
      </c>
      <c r="L82" s="110" t="str">
        <f>IF(SUM(L76:L81)=0,"",SUM(L76:L81))</f>
        <v/>
      </c>
      <c r="M82" s="110" t="str">
        <f>IF(SUM(L76:L81)*15=0,"",SUM(L76:L81)*15)</f>
        <v/>
      </c>
      <c r="N82" s="110" t="str">
        <f>IF(SUM(N76:N81)=0,"",SUM(N76:N81))</f>
        <v/>
      </c>
      <c r="O82" s="111" t="str">
        <f>IF(SUM(J76:J81)+SUM(L76:L81)=0,"",SUM(J76:J81)+SUM(L76:L81))</f>
        <v/>
      </c>
      <c r="P82" s="109" t="str">
        <f>IF(SUM(P76:P81)=0,"",SUM(P76:P81))</f>
        <v/>
      </c>
      <c r="Q82" s="110" t="str">
        <f>IF(SUM(P76:P81)*15=0,"",SUM(P76:P81)*15)</f>
        <v/>
      </c>
      <c r="R82" s="110" t="str">
        <f>IF(SUM(R76:R81)=0,"",SUM(R76:R81))</f>
        <v/>
      </c>
      <c r="S82" s="110" t="str">
        <f>IF(SUM(R76:R81)*15=0,"",SUM(R76:R81)*15)</f>
        <v/>
      </c>
      <c r="T82" s="110" t="str">
        <f>IF(SUM(T76:T81)=0,"",SUM(T76:T81))</f>
        <v/>
      </c>
      <c r="U82" s="111" t="str">
        <f>IF(SUM(P76:P81)+SUM(R76:R81)=0,"",SUM(P76:P81)+SUM(R76:R81))</f>
        <v/>
      </c>
      <c r="V82" s="109">
        <f>IF(SUM(V76:V81)=0,"",SUM(V76:V81))</f>
        <v>4</v>
      </c>
      <c r="W82" s="110">
        <f>IF(SUM(V76:V81)*15=0,"",SUM(V76:V81)*15)</f>
        <v>60</v>
      </c>
      <c r="X82" s="110">
        <f>IF(SUM(X76:X81)=0,"",SUM(X76:X81))</f>
        <v>1</v>
      </c>
      <c r="Y82" s="110">
        <f>IF(SUM(X76:X81)*15=0,"",SUM(X76:X81)*15)</f>
        <v>15</v>
      </c>
      <c r="Z82" s="110">
        <f>IF(SUM(Z76:Z81)=0,"",SUM(Z76:Z81))</f>
        <v>10</v>
      </c>
      <c r="AA82" s="111">
        <f>IF(SUM(V76:V81)+SUM(X76:X81)=0,"",SUM(V76:V81)+SUM(X76:X81))</f>
        <v>5</v>
      </c>
      <c r="AB82" s="109">
        <f>IF(SUM(AB76:AB81)=0,"",SUM(AB76:AB81))</f>
        <v>2</v>
      </c>
      <c r="AC82" s="110">
        <f>IF(SUM(AB76:AB81)*15=0,"",SUM(AB76:AB81)*15)</f>
        <v>30</v>
      </c>
      <c r="AD82" s="110" t="str">
        <f>IF(SUM(AD76:AD81)=0,"",SUM(AD76:AD81))</f>
        <v/>
      </c>
      <c r="AE82" s="110" t="str">
        <f>IF(SUM(AD76:AD81)*15=0,"",SUM(AD76:AD81)*15)</f>
        <v/>
      </c>
      <c r="AF82" s="112">
        <f>IF(SUM(AF76:AF81)=0,"",SUM(AF76:AF81))</f>
        <v>4</v>
      </c>
      <c r="AG82" s="111">
        <f>IF(SUM(AB76:AB81)+SUM(AD76:AD81)=0,"",SUM(AB76:AB81)+SUM(AD76:AD81))</f>
        <v>2</v>
      </c>
      <c r="AH82" s="109">
        <f>IF(SUM(AH76:AH81)=0,"",SUM(AH76:AH81))</f>
        <v>3</v>
      </c>
      <c r="AI82" s="110">
        <f>IF(SUM(AH76:AH81)*15=0,"",SUM(AH76:AH81)*15)</f>
        <v>45</v>
      </c>
      <c r="AJ82" s="110">
        <f>IF(SUM(AJ76:AJ81)=0,"",SUM(AJ76:AJ81))</f>
        <v>3</v>
      </c>
      <c r="AK82" s="110">
        <f>IF(SUM(AJ76:AJ81)*15=0,"",SUM(AJ76:AJ81)*15)</f>
        <v>45</v>
      </c>
      <c r="AL82" s="112">
        <f>IF(SUM(AL76:AL81)=0,"",SUM(AL76:AL81))</f>
        <v>10</v>
      </c>
      <c r="AM82" s="111">
        <f>IF(SUM(AH76:AH81)+SUM(AJ76:AJ81)=0,"",SUM(AH76:AH81)+SUM(AJ76:AJ81))</f>
        <v>6</v>
      </c>
      <c r="AN82" s="109" t="str">
        <f>IF(SUM(AN76:AN81)=0,"",SUM(AN76:AN81))</f>
        <v/>
      </c>
      <c r="AO82" s="110" t="str">
        <f>IF(SUM(AN76:AN81)*15=0,"",SUM(AN76:AN81)*15)</f>
        <v/>
      </c>
      <c r="AP82" s="110" t="str">
        <f>IF(SUM(AP76:AP81)=0,"",SUM(AP76:AP81))</f>
        <v/>
      </c>
      <c r="AQ82" s="110">
        <f>SUM(AQ76:AQ81)</f>
        <v>0</v>
      </c>
      <c r="AR82" s="112" t="str">
        <f>IF(SUM(AR76:AR81)=0,"",SUM(AR76:AR81))</f>
        <v/>
      </c>
      <c r="AS82" s="111" t="str">
        <f>IF(SUM(AN76:AN81)+SUM(AP76:AP81)=0,"",SUM(AN76:AN81)+SUM(AP76:AP81))</f>
        <v/>
      </c>
      <c r="AT82" s="109">
        <f>IF(SUM(AT76:AT81)=0,"",SUM(AT76:AT81))</f>
        <v>1</v>
      </c>
      <c r="AU82" s="110">
        <f>IF(SUM(AT76:AT81)*15=0,"",SUM(AT76:AT81)*15)</f>
        <v>15</v>
      </c>
      <c r="AV82" s="110" t="str">
        <f>IF(SUM(AV76:AV81)=0,"",SUM(AV76:AV81))</f>
        <v/>
      </c>
      <c r="AW82" s="110" t="str">
        <f>IF(SUM(AV76:AV81)*15=0,"",SUM(AV76:AV81)*15)</f>
        <v/>
      </c>
      <c r="AX82" s="112">
        <f>IF(SUM(AX76:AX81)=0,"",SUM(AX76:AX81))</f>
        <v>4</v>
      </c>
      <c r="AY82" s="111">
        <f>IF(SUM(AT76:AT81)+SUM(AV76:AV81)=0,"",SUM(AT76:AT81)+SUM(AV76:AV81))</f>
        <v>1</v>
      </c>
      <c r="AZ82" s="113">
        <f>IF(SUM(AZ76:AZ81)=0,"",SUM(AZ76:AZ81))</f>
        <v>10</v>
      </c>
      <c r="BA82" s="114">
        <f>IF(SUM(AZ76:AZ81)*15=0,"",SUM(AZ76:AZ81)*15)</f>
        <v>150</v>
      </c>
      <c r="BB82" s="114">
        <f>IF(SUM(BB76:BB81)=0,"",SUM(BB76:BB81))</f>
        <v>4</v>
      </c>
      <c r="BC82" s="114">
        <f>IF(SUM(BB76:BB81)*15=0,"",SUM(BB76:BB81)*15)</f>
        <v>60</v>
      </c>
      <c r="BD82" s="115">
        <f>IF(SUM(BD76:BD81)=0,"",SUM(BD76:BD81))</f>
        <v>28</v>
      </c>
      <c r="BE82" s="116">
        <f>IF(SUM(AZ76:AZ81)+SUM(BB76:BB81)=0,"",SUM(AZ76:AZ81)+SUM(BB76:BB81))</f>
        <v>14</v>
      </c>
      <c r="BF82" s="428"/>
      <c r="BG82" s="24"/>
    </row>
    <row r="83" spans="1:59" s="312" customFormat="1" ht="16.149999999999999" customHeight="1" thickBot="1" x14ac:dyDescent="0.25">
      <c r="A83" s="310"/>
      <c r="B83" s="311"/>
      <c r="C83" s="398" t="s">
        <v>197</v>
      </c>
      <c r="D83" s="117" t="str">
        <f>IF(SUM(D60:D73)+SUM(D76:D81)=0,"",SUM(D60:D73)+SUM(D76:D81))</f>
        <v/>
      </c>
      <c r="E83" s="80" t="str">
        <f>IF(SUM(D60:D73)+SUM(D76:D81)*15=0,"",(SUM(D60:D73)+SUM(D76:D81))*15)</f>
        <v/>
      </c>
      <c r="F83" s="80" t="str">
        <f>IF(SUM(F60:F73)+SUM(F76:F81)=0,"",SUM(F60:F73)+SUM(F76:F81))</f>
        <v/>
      </c>
      <c r="G83" s="80" t="str">
        <f>IF(SUM(F60:F73)+SUM(F76:F81)*15=0,"",(SUM(F60:F73)+SUM(F76:F81))*15)</f>
        <v/>
      </c>
      <c r="H83" s="80" t="str">
        <f>IF(SUM(H60:H73)+SUM(H76:H81)=0,"",SUM(H60:H73)+SUM(H76:H81))</f>
        <v/>
      </c>
      <c r="I83" s="118" t="str">
        <f>IF(SUM(D60:D73)+SUM(D76:D81)+SUM(F60:F73)+SUM(F76:F81)=0,"",(SUM(D60:D73)+SUM(D76:D81)+SUM(F60:F73)+SUM(F76:F81)))</f>
        <v/>
      </c>
      <c r="J83" s="117" t="str">
        <f>IF(SUM(J60:J73)+SUM(J76:J81)=0,"",SUM(J60:J73)+SUM(J76:J81))</f>
        <v/>
      </c>
      <c r="K83" s="80" t="str">
        <f>IF(SUM(J60:J73)+SUM(J76:J81)*15=0,"",(SUM(J60:J73)+SUM(J76:J81))*15)</f>
        <v/>
      </c>
      <c r="L83" s="80" t="str">
        <f>IF(SUM(L60:L73)+SUM(L76:L81)=0,"",SUM(L60:L73)+SUM(L76:L81))</f>
        <v/>
      </c>
      <c r="M83" s="80" t="str">
        <f>IF(SUM(L60:L72)+SUM(L76:L81)*15=0,"",SUM(L60:L72)+SUM(L76:L81)*15)</f>
        <v/>
      </c>
      <c r="N83" s="80" t="str">
        <f>IF(SUM(N60:N73)+SUM(N76:N81)=0,"",SUM(N60:N73)+SUM(N76:N81))</f>
        <v/>
      </c>
      <c r="O83" s="118" t="str">
        <f>IF(SUM(J60:J73)+SUM(J76:J81)+SUM(L60:L73)+SUM(L76:L81)=0,"",(SUM(J60:J73)+SUM(J76:J81)+SUM(L60:L73)+SUM(L76:L81)))</f>
        <v/>
      </c>
      <c r="P83" s="117">
        <f>IF(SUM(P60:P73)+SUM(P76:P81)=0,"",SUM(P60:P73)+SUM(P76:P81))</f>
        <v>5</v>
      </c>
      <c r="Q83" s="80">
        <f>IF(SUM(P60:P73)+SUM(P76:P81)*15=0,"",(SUM(P60:P73)+SUM(P76:P81))*15)</f>
        <v>75</v>
      </c>
      <c r="R83" s="80" t="str">
        <f>IF(SUM(R60:R73)+SUM(R76:R81)=0,"",SUM(R60:R73)+SUM(R76:R81))</f>
        <v/>
      </c>
      <c r="S83" s="80" t="str">
        <f>IF(SUM(R60:R73)+SUM(R76:R81)*15=0,"",(SUM(R60:R73)+SUM(R76:R81))*15)</f>
        <v/>
      </c>
      <c r="T83" s="80">
        <f>IF(SUM(T60:T73)+SUM(T76:T81)=0,"",SUM(T60:T73)+SUM(T76:T81))</f>
        <v>6</v>
      </c>
      <c r="U83" s="118">
        <f>IF(SUM(P60:P73)+SUM(P76:P81)+SUM(R60:R73)+SUM(R76:R81)=0,"",(SUM(P60:P73)+SUM(P76:P81)+SUM(R60:R73)+SUM(R76:R81)))</f>
        <v>5</v>
      </c>
      <c r="V83" s="119">
        <f>IF(SUM(V60:V73)+SUM(V76:V81)=0,"",SUM(V60:V73)+SUM(V76:V81))</f>
        <v>9</v>
      </c>
      <c r="W83" s="120">
        <f>IF(SUM(V60:V73)+SUM(V76:V81)*15=0,"",(SUM(V60:V73)+SUM(V76:V81))*15)</f>
        <v>135</v>
      </c>
      <c r="X83" s="120">
        <f>IF(SUM(X60:X73)+SUM(X76:X81)=0,"",SUM(X60:X73)+SUM(X76:X81))</f>
        <v>4</v>
      </c>
      <c r="Y83" s="120">
        <f>IF(SUM(X60:X73)+SUM(X76:X81)*15=0,"",(SUM(X60:X73)+SUM(X76:X81))*15)</f>
        <v>60</v>
      </c>
      <c r="Z83" s="120">
        <f>IF(SUM(Z60:Z73)+SUM(Z76:Z81)=0,"",SUM(Z60:Z73)+SUM(Z76:Z81))</f>
        <v>19</v>
      </c>
      <c r="AA83" s="118">
        <f>IF(SUM(V60:V73)+SUM(V76:V81)+SUM(X60:X73)+SUM(X76:X81)=0,"",(SUM(V60:V73)+SUM(V76:V81)+SUM(X60:X73)+SUM(X76:X81)))</f>
        <v>13</v>
      </c>
      <c r="AB83" s="119">
        <f>IF(SUM(AB60:AB73)+SUM(AB76:AB81)=0,"",SUM(AB60:AB73)+SUM(AB76:AB81))</f>
        <v>13</v>
      </c>
      <c r="AC83" s="120">
        <f>IF(SUM(AB60:AB73)+SUM(AB76:AB81)*15=0,"",(SUM(AB60:AB73)+SUM(AB76:AB81))*15)</f>
        <v>195</v>
      </c>
      <c r="AD83" s="120">
        <f>IF(SUM(AD60:AD73)+SUM(AD76:AD81)=0,"",SUM(AD60:AD73)+SUM(AD76:AD81))</f>
        <v>2</v>
      </c>
      <c r="AE83" s="120">
        <f>IF(SUM(AD60:AD73)+SUM(AD76:AD81)*15=0,"",(SUM(AD60:AD73)+SUM(AD76:AD81))*15)</f>
        <v>30</v>
      </c>
      <c r="AF83" s="120">
        <f>IF(SUM(AF60:AF73)+SUM(AF76:AF81)=0,"",SUM(AF60:AF73)+SUM(AF76:AF81))</f>
        <v>22</v>
      </c>
      <c r="AG83" s="118">
        <f>IF(SUM(AB60:AB73)+SUM(AB76:AB81)+SUM(AD60:AD73)+SUM(AD76:AD81)=0,"",(SUM(AB60:AB73)+SUM(AB76:AB81)+SUM(AD60:AD73)+SUM(AD76:AD81)))</f>
        <v>15</v>
      </c>
      <c r="AH83" s="119">
        <f>IF(SUM(AH60:AH73)+SUM(AH76:AH81)=0,"",SUM(AH60:AH73)+SUM(AH76:AH81))</f>
        <v>9</v>
      </c>
      <c r="AI83" s="120">
        <f>IF(SUM(AH60:AH73)+SUM(AH76:AH81)*15=0,"",(SUM(AH60:AH73)+SUM(AH76:AH81))*15)</f>
        <v>135</v>
      </c>
      <c r="AJ83" s="120">
        <f>IF(SUM(AJ60:AJ73)+SUM(AJ76:AJ81)=0,"",SUM(AJ60:AJ73)+SUM(AJ76:AJ81))</f>
        <v>5</v>
      </c>
      <c r="AK83" s="120">
        <f>IF(SUM(AJ60:AJ73)+SUM(AJ76:AJ81)*15=0,"",(SUM(AJ60:AJ73)+SUM(AJ76:AJ81))*15)</f>
        <v>75</v>
      </c>
      <c r="AL83" s="120">
        <f>IF(SUM(AL60:AL73)+SUM(AL76:AL81)=0,"",SUM(AL60:AL73)+SUM(AL76:AL81))</f>
        <v>24</v>
      </c>
      <c r="AM83" s="118">
        <f>IF(SUM(AH60:AH73)+SUM(AH76:AH81)+SUM(AJ60:AJ73)+SUM(AJ76:AJ81)=0,"",(SUM(AH60:AH73)+SUM(AH76:AH81)+SUM(AJ60:AJ73)+SUM(AJ76:AJ81)))</f>
        <v>14</v>
      </c>
      <c r="AN83" s="119">
        <f>IF(SUM(AN60:AN73)+SUM(AN76:AN81)=0,"",SUM(AN60:AN73)+SUM(AN76:AN81))</f>
        <v>3</v>
      </c>
      <c r="AO83" s="120">
        <f>IF(SUM(AN60:AN73)+SUM(AN76:AN81)*15=0,"",(SUM(AN60:AN73)+SUM(AN76:AN81))*15)</f>
        <v>45</v>
      </c>
      <c r="AP83" s="120">
        <f>IF(SUM(AP60:AP73)+SUM(AP76:AP81)=0,"",SUM(AP60:AP73)+SUM(AP76:AP81))</f>
        <v>2</v>
      </c>
      <c r="AQ83" s="120">
        <f>AQ74+AQ82</f>
        <v>30</v>
      </c>
      <c r="AR83" s="120">
        <f>IF(SUM(AR60:AR73)+SUM(AR76:AR81)=0,"",SUM(AR60:AR73)+SUM(AR76:AR81))</f>
        <v>7</v>
      </c>
      <c r="AS83" s="118">
        <f>IF(SUM(AN60:AN73)+SUM(AN76:AN81)+SUM(AP60:AP73)+SUM(AP76:AP81)=0,"",(SUM(AN60:AN73)+SUM(AN76:AN81)+SUM(AP60:AP73)+SUM(AP76:AP81)))</f>
        <v>5</v>
      </c>
      <c r="AT83" s="119">
        <f>IF(SUM(AT60:AT73)+SUM(AT76:AT81)=0,"",SUM(AT60:AT73)+SUM(AT76:AT81))</f>
        <v>1</v>
      </c>
      <c r="AU83" s="120">
        <f>IF(SUM(AT60:AT73)+SUM(AT76:AT81)*15=0,"",(SUM(AT60:AT73)+SUM(AT76:AT81))*15)</f>
        <v>15</v>
      </c>
      <c r="AV83" s="120" t="str">
        <f>IF(SUM(AV60:AV73)+SUM(AV76:AV81)=0,"",SUM(AV60:AV73)+SUM(AV76:AV81))</f>
        <v/>
      </c>
      <c r="AW83" s="120" t="str">
        <f>IF(SUM(AV60:AV73)+SUM(AV76:AV81)*15=0,"",(SUM(AV60:AV73)+SUM(AV76:AV81))*15)</f>
        <v/>
      </c>
      <c r="AX83" s="120">
        <f>IF(SUM(AX60:AX73)+SUM(AX76:AX81)=0,"",SUM(AX60:AX73)+SUM(AX76:AX81))</f>
        <v>4</v>
      </c>
      <c r="AY83" s="121">
        <f>IF(SUM(AT60:AT73)+SUM(AT76:AT81)+SUM(AV60:AV73)+SUM(AV76:AV81)=0,"",(SUM(AT60:AT73)+SUM(AT76:AT81)+SUM(AV60:AV73)+SUM(AV76:AV81)))</f>
        <v>1</v>
      </c>
      <c r="AZ83" s="122">
        <f>IF(SUM(AZ60:AZ73)+SUM(AZ76:AZ81)=0,"",SUM(AZ60:AZ73)+SUM(AZ76:AZ81))</f>
        <v>40</v>
      </c>
      <c r="BA83" s="123">
        <f>IF(SUM(AZ60:AZ73)+SUM(AZ76:AZ81)*15=0,"",(SUM(AZ60:AZ73)+SUM(AZ76:AZ81))*15)</f>
        <v>600</v>
      </c>
      <c r="BB83" s="123">
        <f>IF(SUM(BB60:BB73)+SUM(BB76:BB81)=0,"",SUM(BB60:BB73)+SUM(BB76:BB81))</f>
        <v>13</v>
      </c>
      <c r="BC83" s="123">
        <f>IF(SUM(BB60:BB73)+SUM(BB76:BB81)*15=0,"",(SUM(BB60:BB73)+SUM(BB76:BB81))*15)</f>
        <v>195</v>
      </c>
      <c r="BD83" s="123">
        <f>IF(SUM(BD60:BD73)+SUM(BD76:BD81)=0,"",SUM(BD60:BD73)+SUM(BD76:BD81))</f>
        <v>82</v>
      </c>
      <c r="BE83" s="124">
        <f>IF(SUM(AZ60:AZ73)+SUM(AZ76:AZ81)+SUM(BB60:BB73)+SUM(BB76:BB81)=0,"",(SUM(AZ60:AZ73)+SUM(AZ76:AZ81)+SUM(BB60:BB73)+SUM(BB76:BB81)))</f>
        <v>53</v>
      </c>
      <c r="BF83" s="438"/>
      <c r="BG83" s="125"/>
    </row>
    <row r="84" spans="1:59" s="132" customFormat="1" ht="16.149999999999999" hidden="1" customHeight="1" x14ac:dyDescent="0.2">
      <c r="A84" s="717" t="s">
        <v>146</v>
      </c>
      <c r="B84" s="718"/>
      <c r="C84" s="719"/>
      <c r="D84" s="126">
        <f>SUM(D83)</f>
        <v>0</v>
      </c>
      <c r="E84" s="127">
        <f t="shared" ref="E84:BE84" si="130">SUM(E83)</f>
        <v>0</v>
      </c>
      <c r="F84" s="127">
        <f t="shared" si="130"/>
        <v>0</v>
      </c>
      <c r="G84" s="127">
        <f t="shared" si="130"/>
        <v>0</v>
      </c>
      <c r="H84" s="127">
        <f t="shared" si="130"/>
        <v>0</v>
      </c>
      <c r="I84" s="128">
        <f t="shared" si="130"/>
        <v>0</v>
      </c>
      <c r="J84" s="126">
        <f t="shared" si="130"/>
        <v>0</v>
      </c>
      <c r="K84" s="127">
        <f t="shared" si="130"/>
        <v>0</v>
      </c>
      <c r="L84" s="127">
        <f t="shared" si="130"/>
        <v>0</v>
      </c>
      <c r="M84" s="127">
        <f t="shared" si="130"/>
        <v>0</v>
      </c>
      <c r="N84" s="127">
        <f t="shared" si="130"/>
        <v>0</v>
      </c>
      <c r="O84" s="128">
        <f t="shared" si="130"/>
        <v>0</v>
      </c>
      <c r="P84" s="126">
        <f t="shared" si="130"/>
        <v>5</v>
      </c>
      <c r="Q84" s="127">
        <f t="shared" si="130"/>
        <v>75</v>
      </c>
      <c r="R84" s="127">
        <f t="shared" si="130"/>
        <v>0</v>
      </c>
      <c r="S84" s="127">
        <f t="shared" si="130"/>
        <v>0</v>
      </c>
      <c r="T84" s="127">
        <f t="shared" si="130"/>
        <v>6</v>
      </c>
      <c r="U84" s="128">
        <f t="shared" si="130"/>
        <v>5</v>
      </c>
      <c r="V84" s="126">
        <f t="shared" si="130"/>
        <v>9</v>
      </c>
      <c r="W84" s="127">
        <f t="shared" si="130"/>
        <v>135</v>
      </c>
      <c r="X84" s="127">
        <f t="shared" si="130"/>
        <v>4</v>
      </c>
      <c r="Y84" s="127">
        <f t="shared" si="130"/>
        <v>60</v>
      </c>
      <c r="Z84" s="127">
        <f t="shared" si="130"/>
        <v>19</v>
      </c>
      <c r="AA84" s="128">
        <f t="shared" si="130"/>
        <v>13</v>
      </c>
      <c r="AB84" s="129">
        <f t="shared" si="130"/>
        <v>13</v>
      </c>
      <c r="AC84" s="129">
        <f t="shared" si="130"/>
        <v>195</v>
      </c>
      <c r="AD84" s="129">
        <f t="shared" si="130"/>
        <v>2</v>
      </c>
      <c r="AE84" s="129">
        <f t="shared" si="130"/>
        <v>30</v>
      </c>
      <c r="AF84" s="129">
        <f t="shared" si="130"/>
        <v>22</v>
      </c>
      <c r="AG84" s="129">
        <f t="shared" si="130"/>
        <v>15</v>
      </c>
      <c r="AH84" s="129">
        <f t="shared" si="130"/>
        <v>9</v>
      </c>
      <c r="AI84" s="129">
        <f t="shared" si="130"/>
        <v>135</v>
      </c>
      <c r="AJ84" s="129">
        <f t="shared" si="130"/>
        <v>5</v>
      </c>
      <c r="AK84" s="129">
        <f t="shared" si="130"/>
        <v>75</v>
      </c>
      <c r="AL84" s="129">
        <f t="shared" si="130"/>
        <v>24</v>
      </c>
      <c r="AM84" s="129">
        <f t="shared" si="130"/>
        <v>14</v>
      </c>
      <c r="AN84" s="129">
        <f t="shared" si="130"/>
        <v>3</v>
      </c>
      <c r="AO84" s="129">
        <f t="shared" si="130"/>
        <v>45</v>
      </c>
      <c r="AP84" s="129">
        <f t="shared" si="130"/>
        <v>2</v>
      </c>
      <c r="AQ84" s="129">
        <f t="shared" si="130"/>
        <v>30</v>
      </c>
      <c r="AR84" s="129">
        <f t="shared" si="130"/>
        <v>7</v>
      </c>
      <c r="AS84" s="129">
        <f t="shared" si="130"/>
        <v>5</v>
      </c>
      <c r="AT84" s="129">
        <f t="shared" si="130"/>
        <v>1</v>
      </c>
      <c r="AU84" s="129">
        <f t="shared" si="130"/>
        <v>15</v>
      </c>
      <c r="AV84" s="129">
        <f t="shared" si="130"/>
        <v>0</v>
      </c>
      <c r="AW84" s="129">
        <f t="shared" si="130"/>
        <v>0</v>
      </c>
      <c r="AX84" s="129">
        <f t="shared" si="130"/>
        <v>4</v>
      </c>
      <c r="AY84" s="130">
        <f t="shared" si="130"/>
        <v>1</v>
      </c>
      <c r="AZ84" s="129">
        <f t="shared" si="130"/>
        <v>40</v>
      </c>
      <c r="BA84" s="129">
        <f t="shared" si="130"/>
        <v>600</v>
      </c>
      <c r="BB84" s="129">
        <f t="shared" si="130"/>
        <v>13</v>
      </c>
      <c r="BC84" s="129">
        <f t="shared" si="130"/>
        <v>195</v>
      </c>
      <c r="BD84" s="129">
        <f t="shared" si="130"/>
        <v>82</v>
      </c>
      <c r="BE84" s="130">
        <f t="shared" si="130"/>
        <v>53</v>
      </c>
      <c r="BF84" s="439"/>
      <c r="BG84" s="131"/>
    </row>
    <row r="85" spans="1:59" s="316" customFormat="1" ht="16.149999999999999" customHeight="1" x14ac:dyDescent="0.2">
      <c r="A85" s="313" t="s">
        <v>12</v>
      </c>
      <c r="B85" s="314"/>
      <c r="C85" s="315" t="s">
        <v>198</v>
      </c>
      <c r="D85" s="133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5"/>
      <c r="AZ85" s="134"/>
      <c r="BA85" s="134"/>
      <c r="BB85" s="134"/>
      <c r="BC85" s="134"/>
      <c r="BD85" s="134"/>
      <c r="BE85" s="135"/>
      <c r="BF85" s="440"/>
      <c r="BG85" s="136"/>
    </row>
    <row r="86" spans="1:59" s="40" customFormat="1" ht="15.75" customHeight="1" x14ac:dyDescent="0.2">
      <c r="A86" s="41" t="s">
        <v>389</v>
      </c>
      <c r="B86" s="107" t="s">
        <v>185</v>
      </c>
      <c r="C86" s="460" t="s">
        <v>306</v>
      </c>
      <c r="D86" s="139"/>
      <c r="E86" s="140" t="str">
        <f t="shared" ref="E86:E100" si="131">IF(D86*15=0,"",D86*15)</f>
        <v/>
      </c>
      <c r="F86" s="141"/>
      <c r="G86" s="140" t="str">
        <f t="shared" ref="G86:G100" si="132">IF(F86*15=0,"",F86*15)</f>
        <v/>
      </c>
      <c r="H86" s="141"/>
      <c r="I86" s="142"/>
      <c r="J86" s="143"/>
      <c r="K86" s="140" t="str">
        <f t="shared" ref="K86:K100" si="133">IF(J86*15=0,"",J86*15)</f>
        <v/>
      </c>
      <c r="L86" s="141"/>
      <c r="M86" s="140" t="str">
        <f t="shared" ref="M86:M100" si="134">IF(L86*15=0,"",L86*15)</f>
        <v/>
      </c>
      <c r="N86" s="141"/>
      <c r="O86" s="142"/>
      <c r="P86" s="143"/>
      <c r="Q86" s="140" t="str">
        <f t="shared" ref="Q86:Q100" si="135">IF(P86*15=0,"",P86*15)</f>
        <v/>
      </c>
      <c r="R86" s="141"/>
      <c r="S86" s="140" t="str">
        <f t="shared" ref="S86:S100" si="136">IF(R86*15=0,"",R86*15)</f>
        <v/>
      </c>
      <c r="T86" s="141"/>
      <c r="U86" s="142"/>
      <c r="V86" s="143"/>
      <c r="W86" s="140" t="str">
        <f t="shared" ref="W86:W100" si="137">IF(V86*15=0,"",V86*15)</f>
        <v/>
      </c>
      <c r="X86" s="141">
        <v>2</v>
      </c>
      <c r="Y86" s="140">
        <f t="shared" ref="Y86:Y100" si="138">IF(X86*15=0,"",X86*15)</f>
        <v>30</v>
      </c>
      <c r="Z86" s="141">
        <v>3</v>
      </c>
      <c r="AA86" s="142" t="s">
        <v>43</v>
      </c>
      <c r="AB86" s="143"/>
      <c r="AC86" s="140" t="str">
        <f t="shared" ref="AC86:AC100" si="139">IF(AB86*15=0,"",AB86*15)</f>
        <v/>
      </c>
      <c r="AD86" s="141"/>
      <c r="AE86" s="140" t="str">
        <f t="shared" ref="AE86:AE100" si="140">IF(AD86*15=0,"",AD86*15)</f>
        <v/>
      </c>
      <c r="AF86" s="141"/>
      <c r="AG86" s="144"/>
      <c r="AH86" s="143"/>
      <c r="AI86" s="140" t="str">
        <f t="shared" ref="AI86:AI100" si="141">IF(AH86*15=0,"",AH86*15)</f>
        <v/>
      </c>
      <c r="AJ86" s="141"/>
      <c r="AK86" s="140" t="str">
        <f t="shared" ref="AK86:AK100" si="142">IF(AJ86*15=0,"",AJ86*15)</f>
        <v/>
      </c>
      <c r="AL86" s="141"/>
      <c r="AM86" s="144"/>
      <c r="AN86" s="143"/>
      <c r="AO86" s="140" t="str">
        <f t="shared" ref="AO86:AO100" si="143">IF(AN86*15=0,"",AN86*15)</f>
        <v/>
      </c>
      <c r="AP86" s="141"/>
      <c r="AQ86" s="140" t="str">
        <f t="shared" ref="AQ86:AQ100" si="144">IF(AP86*15=0,"",AP86*15)</f>
        <v/>
      </c>
      <c r="AR86" s="141"/>
      <c r="AS86" s="144"/>
      <c r="AT86" s="143"/>
      <c r="AU86" s="140" t="str">
        <f t="shared" ref="AU86:AU100" si="145">IF(AT86*15=0,"",AT86*15)</f>
        <v/>
      </c>
      <c r="AV86" s="141"/>
      <c r="AW86" s="140" t="str">
        <f t="shared" ref="AW86:AW100" si="146">IF(AV86*15=0,"",AV86*15)</f>
        <v/>
      </c>
      <c r="AX86" s="141"/>
      <c r="AY86" s="145"/>
      <c r="AZ86" s="146" t="str">
        <f t="shared" ref="AZ86:AZ100" si="147">IF(D86+J86+P86+V86+AB86+AH86+AN86+AT86=0,"",D86+J86+P86+V86+AB86+AH86+AN86+AT86)</f>
        <v/>
      </c>
      <c r="BA86" s="140" t="str">
        <f t="shared" ref="BA86:BA100" si="148">IF((D86+J86+P86+V86+AB86+AH86+AN86+AT86)*15=0,"",(D86+J86+P86+V86+AB86+AH86+AN86+AT86)*15)</f>
        <v/>
      </c>
      <c r="BB86" s="146">
        <f t="shared" ref="BB86:BB100" si="149">IF(F86+L86+R86+X86+AD86+AJ86+AP86+AV86=0,"",F86+L86+R86+X86+AD86+AJ86+AP86+AV86)</f>
        <v>2</v>
      </c>
      <c r="BC86" s="140">
        <f t="shared" ref="BC86:BC100" si="150">IF((F86+L86+R86+X86+AD86+AJ86+AP86+AV86)*15=0,"",(F86+L86+R86+X86+AD86+AJ86+AP86+AV86)*15)</f>
        <v>30</v>
      </c>
      <c r="BD86" s="146">
        <f t="shared" ref="BD86:BD100" si="151">IF(H86+N86+T86+Z86+AF86+AL86+AR86+AX86=0,"",H86+N86+T86+Z86+AF86+AL86+AR86+AX86)</f>
        <v>3</v>
      </c>
      <c r="BE86" s="147">
        <f t="shared" ref="BE86:BE100" si="152">IF((D86+J86+P86+V86+AB86+F86+L86+R86+X86+AD86+AH86+AN86+AT86+AF86+AP86+AV86)=0,"",(D86+J86+P86+V86+AB86+F86+L86+R86+X86+AD86+AH86+AN86+AT86+AJ86+AP86+AV86))</f>
        <v>2</v>
      </c>
      <c r="BF86" s="459" t="s">
        <v>295</v>
      </c>
      <c r="BG86" s="459"/>
    </row>
    <row r="87" spans="1:59" s="40" customFormat="1" ht="15.75" customHeight="1" x14ac:dyDescent="0.2">
      <c r="A87" s="41" t="s">
        <v>390</v>
      </c>
      <c r="B87" s="107" t="s">
        <v>185</v>
      </c>
      <c r="C87" s="460" t="s">
        <v>307</v>
      </c>
      <c r="D87" s="139"/>
      <c r="E87" s="140" t="str">
        <f t="shared" si="131"/>
        <v/>
      </c>
      <c r="F87" s="141"/>
      <c r="G87" s="140" t="str">
        <f t="shared" si="132"/>
        <v/>
      </c>
      <c r="H87" s="141"/>
      <c r="I87" s="142"/>
      <c r="J87" s="143"/>
      <c r="K87" s="140" t="str">
        <f t="shared" si="133"/>
        <v/>
      </c>
      <c r="L87" s="141"/>
      <c r="M87" s="140" t="str">
        <f t="shared" si="134"/>
        <v/>
      </c>
      <c r="N87" s="141"/>
      <c r="O87" s="142"/>
      <c r="P87" s="143"/>
      <c r="Q87" s="140" t="str">
        <f t="shared" si="135"/>
        <v/>
      </c>
      <c r="R87" s="141"/>
      <c r="S87" s="140" t="str">
        <f t="shared" si="136"/>
        <v/>
      </c>
      <c r="T87" s="141"/>
      <c r="U87" s="142"/>
      <c r="V87" s="143"/>
      <c r="W87" s="140" t="str">
        <f t="shared" si="137"/>
        <v/>
      </c>
      <c r="X87" s="141"/>
      <c r="Y87" s="140" t="str">
        <f t="shared" si="138"/>
        <v/>
      </c>
      <c r="Z87" s="141"/>
      <c r="AA87" s="142"/>
      <c r="AB87" s="143">
        <v>2</v>
      </c>
      <c r="AC87" s="140">
        <f t="shared" si="139"/>
        <v>30</v>
      </c>
      <c r="AD87" s="141">
        <v>1</v>
      </c>
      <c r="AE87" s="140">
        <f t="shared" si="140"/>
        <v>15</v>
      </c>
      <c r="AF87" s="141">
        <v>3</v>
      </c>
      <c r="AG87" s="144" t="s">
        <v>29</v>
      </c>
      <c r="AH87" s="143"/>
      <c r="AI87" s="140" t="str">
        <f t="shared" si="141"/>
        <v/>
      </c>
      <c r="AJ87" s="141"/>
      <c r="AK87" s="140" t="str">
        <f t="shared" si="142"/>
        <v/>
      </c>
      <c r="AL87" s="141"/>
      <c r="AM87" s="144"/>
      <c r="AN87" s="143"/>
      <c r="AO87" s="140" t="str">
        <f t="shared" si="143"/>
        <v/>
      </c>
      <c r="AP87" s="141"/>
      <c r="AQ87" s="140" t="str">
        <f t="shared" si="144"/>
        <v/>
      </c>
      <c r="AR87" s="141"/>
      <c r="AS87" s="144"/>
      <c r="AT87" s="143"/>
      <c r="AU87" s="140" t="str">
        <f t="shared" si="145"/>
        <v/>
      </c>
      <c r="AV87" s="141"/>
      <c r="AW87" s="140" t="str">
        <f t="shared" si="146"/>
        <v/>
      </c>
      <c r="AX87" s="141"/>
      <c r="AY87" s="145"/>
      <c r="AZ87" s="146">
        <f t="shared" si="147"/>
        <v>2</v>
      </c>
      <c r="BA87" s="140">
        <f t="shared" si="148"/>
        <v>30</v>
      </c>
      <c r="BB87" s="146">
        <f t="shared" si="149"/>
        <v>1</v>
      </c>
      <c r="BC87" s="140">
        <f t="shared" si="150"/>
        <v>15</v>
      </c>
      <c r="BD87" s="146">
        <f t="shared" si="151"/>
        <v>3</v>
      </c>
      <c r="BE87" s="147">
        <f t="shared" si="152"/>
        <v>3</v>
      </c>
      <c r="BF87" s="459" t="s">
        <v>308</v>
      </c>
      <c r="BG87" s="459" t="s">
        <v>309</v>
      </c>
    </row>
    <row r="88" spans="1:59" s="40" customFormat="1" ht="15.75" customHeight="1" x14ac:dyDescent="0.2">
      <c r="A88" s="41" t="s">
        <v>391</v>
      </c>
      <c r="B88" s="107" t="s">
        <v>185</v>
      </c>
      <c r="C88" s="461" t="s">
        <v>310</v>
      </c>
      <c r="D88" s="31"/>
      <c r="E88" s="32" t="str">
        <f t="shared" si="131"/>
        <v/>
      </c>
      <c r="F88" s="33"/>
      <c r="G88" s="32" t="str">
        <f t="shared" si="132"/>
        <v/>
      </c>
      <c r="H88" s="33"/>
      <c r="I88" s="34"/>
      <c r="J88" s="35"/>
      <c r="K88" s="32" t="str">
        <f t="shared" si="133"/>
        <v/>
      </c>
      <c r="L88" s="33"/>
      <c r="M88" s="32" t="str">
        <f t="shared" si="134"/>
        <v/>
      </c>
      <c r="N88" s="33"/>
      <c r="O88" s="34"/>
      <c r="P88" s="35"/>
      <c r="Q88" s="32" t="str">
        <f t="shared" si="135"/>
        <v/>
      </c>
      <c r="R88" s="33"/>
      <c r="S88" s="32" t="str">
        <f t="shared" si="136"/>
        <v/>
      </c>
      <c r="T88" s="33"/>
      <c r="U88" s="34"/>
      <c r="V88" s="35"/>
      <c r="W88" s="32" t="str">
        <f t="shared" si="137"/>
        <v/>
      </c>
      <c r="X88" s="33"/>
      <c r="Y88" s="32" t="str">
        <f t="shared" si="138"/>
        <v/>
      </c>
      <c r="Z88" s="33"/>
      <c r="AA88" s="34"/>
      <c r="AB88" s="35">
        <v>2</v>
      </c>
      <c r="AC88" s="32">
        <f t="shared" si="139"/>
        <v>30</v>
      </c>
      <c r="AD88" s="33">
        <v>1</v>
      </c>
      <c r="AE88" s="32">
        <f t="shared" si="140"/>
        <v>15</v>
      </c>
      <c r="AF88" s="33">
        <v>3</v>
      </c>
      <c r="AG88" s="36" t="s">
        <v>29</v>
      </c>
      <c r="AH88" s="35"/>
      <c r="AI88" s="32" t="str">
        <f t="shared" si="141"/>
        <v/>
      </c>
      <c r="AJ88" s="33"/>
      <c r="AK88" s="32" t="str">
        <f t="shared" si="142"/>
        <v/>
      </c>
      <c r="AL88" s="33"/>
      <c r="AM88" s="36"/>
      <c r="AN88" s="35"/>
      <c r="AO88" s="32" t="str">
        <f t="shared" si="143"/>
        <v/>
      </c>
      <c r="AP88" s="33"/>
      <c r="AQ88" s="32" t="str">
        <f t="shared" si="144"/>
        <v/>
      </c>
      <c r="AR88" s="33"/>
      <c r="AS88" s="36"/>
      <c r="AT88" s="35"/>
      <c r="AU88" s="32" t="str">
        <f t="shared" si="145"/>
        <v/>
      </c>
      <c r="AV88" s="33"/>
      <c r="AW88" s="32" t="str">
        <f t="shared" si="146"/>
        <v/>
      </c>
      <c r="AX88" s="33"/>
      <c r="AY88" s="36"/>
      <c r="AZ88" s="37">
        <f t="shared" si="147"/>
        <v>2</v>
      </c>
      <c r="BA88" s="32">
        <f t="shared" si="148"/>
        <v>30</v>
      </c>
      <c r="BB88" s="38">
        <f t="shared" si="149"/>
        <v>1</v>
      </c>
      <c r="BC88" s="32">
        <f t="shared" si="150"/>
        <v>15</v>
      </c>
      <c r="BD88" s="38">
        <f t="shared" si="151"/>
        <v>3</v>
      </c>
      <c r="BE88" s="39">
        <f t="shared" si="152"/>
        <v>3</v>
      </c>
      <c r="BF88" s="459" t="s">
        <v>308</v>
      </c>
      <c r="BG88" s="459" t="s">
        <v>309</v>
      </c>
    </row>
    <row r="89" spans="1:59" s="40" customFormat="1" ht="15.75" customHeight="1" x14ac:dyDescent="0.2">
      <c r="A89" s="41" t="s">
        <v>392</v>
      </c>
      <c r="B89" s="107" t="s">
        <v>185</v>
      </c>
      <c r="C89" s="461" t="s">
        <v>311</v>
      </c>
      <c r="D89" s="31"/>
      <c r="E89" s="32" t="str">
        <f t="shared" si="131"/>
        <v/>
      </c>
      <c r="F89" s="33"/>
      <c r="G89" s="32" t="str">
        <f t="shared" si="132"/>
        <v/>
      </c>
      <c r="H89" s="33"/>
      <c r="I89" s="34"/>
      <c r="J89" s="35"/>
      <c r="K89" s="32" t="str">
        <f t="shared" si="133"/>
        <v/>
      </c>
      <c r="L89" s="33"/>
      <c r="M89" s="32" t="str">
        <f t="shared" si="134"/>
        <v/>
      </c>
      <c r="N89" s="33"/>
      <c r="O89" s="34"/>
      <c r="P89" s="35"/>
      <c r="Q89" s="32" t="str">
        <f t="shared" si="135"/>
        <v/>
      </c>
      <c r="R89" s="33"/>
      <c r="S89" s="32" t="str">
        <f t="shared" si="136"/>
        <v/>
      </c>
      <c r="T89" s="33"/>
      <c r="U89" s="34"/>
      <c r="V89" s="35"/>
      <c r="W89" s="32" t="str">
        <f t="shared" si="137"/>
        <v/>
      </c>
      <c r="X89" s="33"/>
      <c r="Y89" s="32" t="str">
        <f t="shared" si="138"/>
        <v/>
      </c>
      <c r="Z89" s="33"/>
      <c r="AA89" s="34"/>
      <c r="AB89" s="35">
        <v>2</v>
      </c>
      <c r="AC89" s="32">
        <f t="shared" si="139"/>
        <v>30</v>
      </c>
      <c r="AD89" s="33">
        <v>1</v>
      </c>
      <c r="AE89" s="32">
        <f t="shared" si="140"/>
        <v>15</v>
      </c>
      <c r="AF89" s="33">
        <v>2</v>
      </c>
      <c r="AG89" s="36" t="s">
        <v>43</v>
      </c>
      <c r="AH89" s="35"/>
      <c r="AI89" s="32" t="str">
        <f t="shared" si="141"/>
        <v/>
      </c>
      <c r="AJ89" s="33"/>
      <c r="AK89" s="32" t="str">
        <f t="shared" si="142"/>
        <v/>
      </c>
      <c r="AL89" s="33"/>
      <c r="AM89" s="36"/>
      <c r="AN89" s="35"/>
      <c r="AO89" s="32" t="str">
        <f t="shared" si="143"/>
        <v/>
      </c>
      <c r="AP89" s="33"/>
      <c r="AQ89" s="32" t="str">
        <f t="shared" si="144"/>
        <v/>
      </c>
      <c r="AR89" s="33"/>
      <c r="AS89" s="36"/>
      <c r="AT89" s="35"/>
      <c r="AU89" s="32" t="str">
        <f t="shared" si="145"/>
        <v/>
      </c>
      <c r="AV89" s="33"/>
      <c r="AW89" s="32" t="str">
        <f t="shared" si="146"/>
        <v/>
      </c>
      <c r="AX89" s="33"/>
      <c r="AY89" s="36"/>
      <c r="AZ89" s="37">
        <f t="shared" si="147"/>
        <v>2</v>
      </c>
      <c r="BA89" s="32">
        <f t="shared" si="148"/>
        <v>30</v>
      </c>
      <c r="BB89" s="38">
        <f t="shared" si="149"/>
        <v>1</v>
      </c>
      <c r="BC89" s="32">
        <f t="shared" si="150"/>
        <v>15</v>
      </c>
      <c r="BD89" s="38">
        <f t="shared" si="151"/>
        <v>2</v>
      </c>
      <c r="BE89" s="39">
        <f t="shared" si="152"/>
        <v>3</v>
      </c>
      <c r="BF89" s="459" t="s">
        <v>167</v>
      </c>
      <c r="BG89" s="459" t="s">
        <v>293</v>
      </c>
    </row>
    <row r="90" spans="1:59" s="40" customFormat="1" ht="15.75" customHeight="1" x14ac:dyDescent="0.2">
      <c r="A90" s="41" t="s">
        <v>393</v>
      </c>
      <c r="B90" s="107" t="s">
        <v>185</v>
      </c>
      <c r="C90" s="462" t="s">
        <v>305</v>
      </c>
      <c r="D90" s="31"/>
      <c r="E90" s="32" t="str">
        <f t="shared" si="131"/>
        <v/>
      </c>
      <c r="F90" s="33"/>
      <c r="G90" s="32" t="str">
        <f t="shared" si="132"/>
        <v/>
      </c>
      <c r="H90" s="33"/>
      <c r="I90" s="34"/>
      <c r="J90" s="35"/>
      <c r="K90" s="32" t="str">
        <f t="shared" si="133"/>
        <v/>
      </c>
      <c r="L90" s="33"/>
      <c r="M90" s="32" t="str">
        <f t="shared" si="134"/>
        <v/>
      </c>
      <c r="N90" s="33"/>
      <c r="O90" s="34"/>
      <c r="P90" s="35"/>
      <c r="Q90" s="32" t="str">
        <f t="shared" si="135"/>
        <v/>
      </c>
      <c r="R90" s="33"/>
      <c r="S90" s="32" t="str">
        <f t="shared" si="136"/>
        <v/>
      </c>
      <c r="T90" s="33"/>
      <c r="U90" s="34"/>
      <c r="V90" s="35"/>
      <c r="W90" s="32" t="str">
        <f t="shared" si="137"/>
        <v/>
      </c>
      <c r="X90" s="33"/>
      <c r="Y90" s="32" t="s">
        <v>347</v>
      </c>
      <c r="Z90" s="33"/>
      <c r="AA90" s="34"/>
      <c r="AB90" s="35"/>
      <c r="AC90" s="32" t="str">
        <f t="shared" si="139"/>
        <v/>
      </c>
      <c r="AD90" s="33"/>
      <c r="AE90" s="32" t="str">
        <f t="shared" si="140"/>
        <v/>
      </c>
      <c r="AF90" s="33"/>
      <c r="AG90" s="36"/>
      <c r="AH90" s="35">
        <v>2</v>
      </c>
      <c r="AI90" s="32">
        <f t="shared" si="141"/>
        <v>30</v>
      </c>
      <c r="AJ90" s="33"/>
      <c r="AK90" s="32" t="str">
        <f t="shared" si="142"/>
        <v/>
      </c>
      <c r="AL90" s="33">
        <v>3</v>
      </c>
      <c r="AM90" s="36" t="s">
        <v>43</v>
      </c>
      <c r="AN90" s="35"/>
      <c r="AO90" s="32" t="str">
        <f t="shared" si="143"/>
        <v/>
      </c>
      <c r="AP90" s="33"/>
      <c r="AQ90" s="32" t="str">
        <f t="shared" si="144"/>
        <v/>
      </c>
      <c r="AR90" s="33"/>
      <c r="AS90" s="36"/>
      <c r="AT90" s="35"/>
      <c r="AU90" s="32" t="str">
        <f t="shared" si="145"/>
        <v/>
      </c>
      <c r="AV90" s="33"/>
      <c r="AW90" s="32" t="str">
        <f t="shared" si="146"/>
        <v/>
      </c>
      <c r="AX90" s="33"/>
      <c r="AY90" s="36"/>
      <c r="AZ90" s="37">
        <f t="shared" si="147"/>
        <v>2</v>
      </c>
      <c r="BA90" s="32">
        <f t="shared" si="148"/>
        <v>30</v>
      </c>
      <c r="BB90" s="38" t="str">
        <f t="shared" si="149"/>
        <v/>
      </c>
      <c r="BC90" s="32" t="str">
        <f t="shared" si="150"/>
        <v/>
      </c>
      <c r="BD90" s="38">
        <f t="shared" si="151"/>
        <v>3</v>
      </c>
      <c r="BE90" s="39">
        <f t="shared" si="152"/>
        <v>2</v>
      </c>
      <c r="BF90" s="459" t="s">
        <v>164</v>
      </c>
      <c r="BG90" s="43" t="s">
        <v>165</v>
      </c>
    </row>
    <row r="91" spans="1:59" s="40" customFormat="1" ht="15.75" customHeight="1" x14ac:dyDescent="0.2">
      <c r="A91" s="41" t="s">
        <v>394</v>
      </c>
      <c r="B91" s="107" t="s">
        <v>185</v>
      </c>
      <c r="C91" s="462" t="s">
        <v>312</v>
      </c>
      <c r="D91" s="31"/>
      <c r="E91" s="32" t="str">
        <f t="shared" si="131"/>
        <v/>
      </c>
      <c r="F91" s="33"/>
      <c r="G91" s="32" t="str">
        <f t="shared" si="132"/>
        <v/>
      </c>
      <c r="H91" s="33"/>
      <c r="I91" s="34"/>
      <c r="J91" s="35"/>
      <c r="K91" s="32" t="str">
        <f t="shared" si="133"/>
        <v/>
      </c>
      <c r="L91" s="33"/>
      <c r="M91" s="32" t="str">
        <f t="shared" si="134"/>
        <v/>
      </c>
      <c r="N91" s="33"/>
      <c r="O91" s="34"/>
      <c r="P91" s="35"/>
      <c r="Q91" s="32" t="str">
        <f t="shared" si="135"/>
        <v/>
      </c>
      <c r="R91" s="33"/>
      <c r="S91" s="32" t="str">
        <f t="shared" si="136"/>
        <v/>
      </c>
      <c r="T91" s="33"/>
      <c r="U91" s="34"/>
      <c r="V91" s="35"/>
      <c r="W91" s="32" t="str">
        <f t="shared" si="137"/>
        <v/>
      </c>
      <c r="X91" s="33"/>
      <c r="Y91" s="32" t="str">
        <f t="shared" si="138"/>
        <v/>
      </c>
      <c r="Z91" s="33"/>
      <c r="AA91" s="34"/>
      <c r="AB91" s="35"/>
      <c r="AC91" s="32" t="str">
        <f t="shared" si="139"/>
        <v/>
      </c>
      <c r="AD91" s="33"/>
      <c r="AE91" s="32" t="str">
        <f t="shared" si="140"/>
        <v/>
      </c>
      <c r="AF91" s="33"/>
      <c r="AG91" s="36"/>
      <c r="AH91" s="35">
        <v>2</v>
      </c>
      <c r="AI91" s="32">
        <f t="shared" si="141"/>
        <v>30</v>
      </c>
      <c r="AJ91" s="33">
        <v>1</v>
      </c>
      <c r="AK91" s="32">
        <f t="shared" si="142"/>
        <v>15</v>
      </c>
      <c r="AL91" s="33">
        <v>3</v>
      </c>
      <c r="AM91" s="36" t="s">
        <v>159</v>
      </c>
      <c r="AN91" s="35"/>
      <c r="AO91" s="32" t="str">
        <f t="shared" si="143"/>
        <v/>
      </c>
      <c r="AP91" s="33"/>
      <c r="AQ91" s="32" t="str">
        <f t="shared" si="144"/>
        <v/>
      </c>
      <c r="AR91" s="33"/>
      <c r="AS91" s="36"/>
      <c r="AT91" s="35"/>
      <c r="AU91" s="32" t="str">
        <f t="shared" si="145"/>
        <v/>
      </c>
      <c r="AV91" s="33"/>
      <c r="AW91" s="32" t="str">
        <f t="shared" si="146"/>
        <v/>
      </c>
      <c r="AX91" s="33"/>
      <c r="AY91" s="36"/>
      <c r="AZ91" s="37">
        <f t="shared" si="147"/>
        <v>2</v>
      </c>
      <c r="BA91" s="32">
        <f t="shared" si="148"/>
        <v>30</v>
      </c>
      <c r="BB91" s="38">
        <f t="shared" si="149"/>
        <v>1</v>
      </c>
      <c r="BC91" s="32">
        <f t="shared" si="150"/>
        <v>15</v>
      </c>
      <c r="BD91" s="38">
        <f t="shared" si="151"/>
        <v>3</v>
      </c>
      <c r="BE91" s="39">
        <f t="shared" si="152"/>
        <v>3</v>
      </c>
      <c r="BF91" s="459" t="s">
        <v>164</v>
      </c>
      <c r="BG91" s="43" t="s">
        <v>313</v>
      </c>
    </row>
    <row r="92" spans="1:59" s="40" customFormat="1" ht="15.75" customHeight="1" x14ac:dyDescent="0.2">
      <c r="A92" s="41" t="s">
        <v>397</v>
      </c>
      <c r="B92" s="107" t="s">
        <v>185</v>
      </c>
      <c r="C92" s="461" t="s">
        <v>324</v>
      </c>
      <c r="D92" s="31"/>
      <c r="E92" s="32" t="str">
        <f t="shared" si="131"/>
        <v/>
      </c>
      <c r="F92" s="33"/>
      <c r="G92" s="32" t="str">
        <f t="shared" si="132"/>
        <v/>
      </c>
      <c r="H92" s="33"/>
      <c r="I92" s="34"/>
      <c r="J92" s="35"/>
      <c r="K92" s="32" t="str">
        <f t="shared" si="133"/>
        <v/>
      </c>
      <c r="L92" s="33"/>
      <c r="M92" s="32" t="str">
        <f t="shared" si="134"/>
        <v/>
      </c>
      <c r="N92" s="33"/>
      <c r="O92" s="34"/>
      <c r="P92" s="35"/>
      <c r="Q92" s="32" t="str">
        <f t="shared" si="135"/>
        <v/>
      </c>
      <c r="R92" s="33"/>
      <c r="S92" s="32" t="str">
        <f t="shared" si="136"/>
        <v/>
      </c>
      <c r="T92" s="33"/>
      <c r="U92" s="34"/>
      <c r="V92" s="35"/>
      <c r="W92" s="32" t="str">
        <f t="shared" si="137"/>
        <v/>
      </c>
      <c r="X92" s="33"/>
      <c r="Y92" s="32" t="str">
        <f t="shared" si="138"/>
        <v/>
      </c>
      <c r="Z92" s="33"/>
      <c r="AA92" s="34"/>
      <c r="AB92" s="35"/>
      <c r="AC92" s="32" t="str">
        <f t="shared" si="139"/>
        <v/>
      </c>
      <c r="AD92" s="33"/>
      <c r="AE92" s="32" t="str">
        <f t="shared" si="140"/>
        <v/>
      </c>
      <c r="AF92" s="33"/>
      <c r="AG92" s="36"/>
      <c r="AH92" s="35"/>
      <c r="AI92" s="32" t="str">
        <f t="shared" si="141"/>
        <v/>
      </c>
      <c r="AJ92" s="33"/>
      <c r="AK92" s="32" t="str">
        <f t="shared" si="142"/>
        <v/>
      </c>
      <c r="AL92" s="33"/>
      <c r="AM92" s="36"/>
      <c r="AN92" s="35">
        <v>8</v>
      </c>
      <c r="AO92" s="32">
        <f t="shared" si="143"/>
        <v>120</v>
      </c>
      <c r="AP92" s="33">
        <v>2</v>
      </c>
      <c r="AQ92" s="32">
        <f t="shared" si="144"/>
        <v>30</v>
      </c>
      <c r="AR92" s="33">
        <v>11</v>
      </c>
      <c r="AS92" s="36" t="s">
        <v>159</v>
      </c>
      <c r="AT92" s="35"/>
      <c r="AU92" s="32" t="str">
        <f t="shared" si="145"/>
        <v/>
      </c>
      <c r="AV92" s="62"/>
      <c r="AW92" s="32" t="str">
        <f t="shared" si="146"/>
        <v/>
      </c>
      <c r="AX92" s="62"/>
      <c r="AY92" s="66"/>
      <c r="AZ92" s="37">
        <f t="shared" si="147"/>
        <v>8</v>
      </c>
      <c r="BA92" s="32">
        <f t="shared" si="148"/>
        <v>120</v>
      </c>
      <c r="BB92" s="38">
        <f t="shared" si="149"/>
        <v>2</v>
      </c>
      <c r="BC92" s="32">
        <f t="shared" si="150"/>
        <v>30</v>
      </c>
      <c r="BD92" s="38">
        <f t="shared" si="151"/>
        <v>11</v>
      </c>
      <c r="BE92" s="39">
        <f t="shared" si="152"/>
        <v>10</v>
      </c>
      <c r="BF92" s="459" t="s">
        <v>293</v>
      </c>
      <c r="BG92" s="459" t="s">
        <v>315</v>
      </c>
    </row>
    <row r="93" spans="1:59" s="40" customFormat="1" ht="15.75" customHeight="1" x14ac:dyDescent="0.2">
      <c r="A93" s="41" t="s">
        <v>400</v>
      </c>
      <c r="B93" s="107" t="s">
        <v>185</v>
      </c>
      <c r="C93" s="461" t="s">
        <v>325</v>
      </c>
      <c r="D93" s="31"/>
      <c r="E93" s="32" t="str">
        <f t="shared" si="131"/>
        <v/>
      </c>
      <c r="F93" s="33"/>
      <c r="G93" s="32" t="str">
        <f t="shared" si="132"/>
        <v/>
      </c>
      <c r="H93" s="33"/>
      <c r="I93" s="34"/>
      <c r="J93" s="35"/>
      <c r="K93" s="32" t="str">
        <f t="shared" si="133"/>
        <v/>
      </c>
      <c r="L93" s="33"/>
      <c r="M93" s="32" t="str">
        <f t="shared" si="134"/>
        <v/>
      </c>
      <c r="N93" s="33"/>
      <c r="O93" s="34"/>
      <c r="P93" s="35"/>
      <c r="Q93" s="32" t="str">
        <f t="shared" si="135"/>
        <v/>
      </c>
      <c r="R93" s="33"/>
      <c r="S93" s="32" t="str">
        <f t="shared" si="136"/>
        <v/>
      </c>
      <c r="T93" s="33"/>
      <c r="U93" s="34"/>
      <c r="V93" s="35"/>
      <c r="W93" s="32" t="str">
        <f t="shared" si="137"/>
        <v/>
      </c>
      <c r="X93" s="33"/>
      <c r="Y93" s="32" t="str">
        <f t="shared" si="138"/>
        <v/>
      </c>
      <c r="Z93" s="33"/>
      <c r="AA93" s="34"/>
      <c r="AB93" s="35"/>
      <c r="AC93" s="32" t="str">
        <f t="shared" si="139"/>
        <v/>
      </c>
      <c r="AD93" s="33"/>
      <c r="AE93" s="32" t="str">
        <f t="shared" si="140"/>
        <v/>
      </c>
      <c r="AF93" s="33"/>
      <c r="AG93" s="36"/>
      <c r="AH93" s="35"/>
      <c r="AI93" s="32" t="str">
        <f t="shared" si="141"/>
        <v/>
      </c>
      <c r="AJ93" s="33"/>
      <c r="AK93" s="32" t="str">
        <f t="shared" si="142"/>
        <v/>
      </c>
      <c r="AL93" s="33"/>
      <c r="AM93" s="36"/>
      <c r="AN93" s="35"/>
      <c r="AO93" s="32" t="str">
        <f t="shared" si="143"/>
        <v/>
      </c>
      <c r="AP93" s="33">
        <v>8</v>
      </c>
      <c r="AQ93" s="32">
        <f t="shared" si="144"/>
        <v>120</v>
      </c>
      <c r="AR93" s="33">
        <v>9</v>
      </c>
      <c r="AS93" s="36" t="s">
        <v>43</v>
      </c>
      <c r="AT93" s="35"/>
      <c r="AU93" s="32" t="str">
        <f t="shared" si="145"/>
        <v/>
      </c>
      <c r="AV93" s="62"/>
      <c r="AW93" s="32" t="str">
        <f t="shared" si="146"/>
        <v/>
      </c>
      <c r="AX93" s="62"/>
      <c r="AY93" s="66"/>
      <c r="AZ93" s="37" t="str">
        <f t="shared" si="147"/>
        <v/>
      </c>
      <c r="BA93" s="32" t="str">
        <f t="shared" si="148"/>
        <v/>
      </c>
      <c r="BB93" s="38">
        <f t="shared" si="149"/>
        <v>8</v>
      </c>
      <c r="BC93" s="32">
        <f t="shared" si="150"/>
        <v>120</v>
      </c>
      <c r="BD93" s="38">
        <f t="shared" si="151"/>
        <v>9</v>
      </c>
      <c r="BE93" s="39">
        <f t="shared" si="152"/>
        <v>8</v>
      </c>
      <c r="BF93" s="459" t="s">
        <v>293</v>
      </c>
      <c r="BG93" s="459" t="s">
        <v>317</v>
      </c>
    </row>
    <row r="94" spans="1:59" s="40" customFormat="1" ht="15.75" customHeight="1" x14ac:dyDescent="0.2">
      <c r="A94" s="41"/>
      <c r="B94" s="107" t="s">
        <v>181</v>
      </c>
      <c r="C94" s="30" t="s">
        <v>266</v>
      </c>
      <c r="D94" s="31"/>
      <c r="E94" s="32" t="str">
        <f>IF(D94*15=0,"",D94*15)</f>
        <v/>
      </c>
      <c r="F94" s="33"/>
      <c r="G94" s="32" t="str">
        <f>IF(F94*15=0,"",F94*15)</f>
        <v/>
      </c>
      <c r="H94" s="33"/>
      <c r="I94" s="34"/>
      <c r="J94" s="35"/>
      <c r="K94" s="32" t="str">
        <f>IF(J94*15=0,"",J94*15)</f>
        <v/>
      </c>
      <c r="L94" s="33"/>
      <c r="M94" s="32" t="str">
        <f>IF(L94*15=0,"",L94*15)</f>
        <v/>
      </c>
      <c r="N94" s="33"/>
      <c r="O94" s="34"/>
      <c r="P94" s="35"/>
      <c r="Q94" s="32" t="str">
        <f>IF(P94*15=0,"",P94*15)</f>
        <v/>
      </c>
      <c r="R94" s="33"/>
      <c r="S94" s="32" t="str">
        <f>IF(R94*15=0,"",R94*15)</f>
        <v/>
      </c>
      <c r="T94" s="33"/>
      <c r="U94" s="34"/>
      <c r="V94" s="35"/>
      <c r="W94" s="32" t="str">
        <f>IF(V94*15=0,"",V94*15)</f>
        <v/>
      </c>
      <c r="X94" s="33"/>
      <c r="Y94" s="32" t="str">
        <f>IF(X94*15=0,"",X94*15)</f>
        <v/>
      </c>
      <c r="Z94" s="33"/>
      <c r="AA94" s="34"/>
      <c r="AB94" s="35"/>
      <c r="AC94" s="32" t="str">
        <f>IF(AB94*15=0,"",AB94*15)</f>
        <v/>
      </c>
      <c r="AD94" s="33"/>
      <c r="AE94" s="32" t="str">
        <f>IF(AD94*15=0,"",AD94*15)</f>
        <v/>
      </c>
      <c r="AF94" s="33"/>
      <c r="AG94" s="36"/>
      <c r="AH94" s="35"/>
      <c r="AI94" s="32" t="str">
        <f>IF(AH94*15=0,"",AH94*15)</f>
        <v/>
      </c>
      <c r="AJ94" s="33"/>
      <c r="AK94" s="32" t="str">
        <f>IF(AJ94*15=0,"",AJ94*15)</f>
        <v/>
      </c>
      <c r="AL94" s="33"/>
      <c r="AM94" s="36"/>
      <c r="AN94" s="35">
        <v>1</v>
      </c>
      <c r="AO94" s="32">
        <f>IF(AN94*15=0,"",AN94*15)</f>
        <v>15</v>
      </c>
      <c r="AP94" s="33">
        <v>1</v>
      </c>
      <c r="AQ94" s="32">
        <f>IF(AP94*15=0,"",AP94*15)</f>
        <v>15</v>
      </c>
      <c r="AR94" s="33">
        <v>3</v>
      </c>
      <c r="AS94" s="36" t="s">
        <v>31</v>
      </c>
      <c r="AT94" s="35"/>
      <c r="AU94" s="32" t="str">
        <f>IF(AT94*15=0,"",AT94*15)</f>
        <v/>
      </c>
      <c r="AV94" s="33"/>
      <c r="AW94" s="32" t="str">
        <f>IF(AV94*15=0,"",AV94*15)</f>
        <v/>
      </c>
      <c r="AX94" s="33"/>
      <c r="AY94" s="36"/>
      <c r="AZ94" s="37">
        <f>IF(D94+J94+P94+V94+AB94+AH94+AN94+AT94=0,"",D94+J94+P94+V94+AB94+AH94+AN94+AT94)</f>
        <v>1</v>
      </c>
      <c r="BA94" s="32">
        <f>IF((D94+J94+P94+V94+AB94+AH94+AN94+AT94)*15=0,"",(D94+J94+P94+V94+AB94+AH94+AN94+AT94)*15)</f>
        <v>15</v>
      </c>
      <c r="BB94" s="38">
        <f>IF(F94+L94+R94+X94+AD94+AJ94+AP94+AV94=0,"",F94+L94+R94+X94+AD94+AJ94+AP94+AV94)</f>
        <v>1</v>
      </c>
      <c r="BC94" s="32">
        <f>IF((F94+L94+R94+X94+AD94+AJ94+AP94+AV94)*15=0,"",(F94+L94+R94+X94+AD94+AJ94+AP94+AV94)*15)</f>
        <v>15</v>
      </c>
      <c r="BD94" s="38">
        <f>IF(H94+N94+T94+Z94+AF94+AL94+AR94+AX94=0,"",H94+N94+T94+Z94+AF94+AL94+AR94+AX94)</f>
        <v>3</v>
      </c>
      <c r="BE94" s="39">
        <f>IF((D94+J94+P94+V94+AB94+F94+L94+R94+X94+AD94+AH94+AN94+AT94+AF94+AP94+AV94)=0,"",(D94+J94+P94+V94+AB94+F94+L94+R94+X94+AD94+AH94+AN94+AT94+AJ94+AP94+AV94))</f>
        <v>2</v>
      </c>
      <c r="BF94" s="459"/>
      <c r="BG94" s="43"/>
    </row>
    <row r="95" spans="1:59" s="40" customFormat="1" ht="15.75" customHeight="1" x14ac:dyDescent="0.2">
      <c r="A95" s="41" t="s">
        <v>401</v>
      </c>
      <c r="B95" s="107" t="s">
        <v>185</v>
      </c>
      <c r="C95" s="461" t="s">
        <v>495</v>
      </c>
      <c r="D95" s="31"/>
      <c r="E95" s="32" t="str">
        <f t="shared" si="131"/>
        <v/>
      </c>
      <c r="F95" s="33"/>
      <c r="G95" s="32" t="str">
        <f t="shared" si="132"/>
        <v/>
      </c>
      <c r="H95" s="33"/>
      <c r="I95" s="34"/>
      <c r="J95" s="35"/>
      <c r="K95" s="32" t="str">
        <f t="shared" si="133"/>
        <v/>
      </c>
      <c r="L95" s="33"/>
      <c r="M95" s="32" t="str">
        <f t="shared" si="134"/>
        <v/>
      </c>
      <c r="N95" s="33"/>
      <c r="O95" s="34"/>
      <c r="P95" s="35"/>
      <c r="Q95" s="32" t="str">
        <f t="shared" si="135"/>
        <v/>
      </c>
      <c r="R95" s="33"/>
      <c r="S95" s="32" t="str">
        <f t="shared" si="136"/>
        <v/>
      </c>
      <c r="T95" s="33"/>
      <c r="U95" s="34"/>
      <c r="V95" s="35"/>
      <c r="W95" s="32" t="str">
        <f t="shared" si="137"/>
        <v/>
      </c>
      <c r="X95" s="33"/>
      <c r="Y95" s="32" t="str">
        <f t="shared" si="138"/>
        <v/>
      </c>
      <c r="Z95" s="33"/>
      <c r="AA95" s="34"/>
      <c r="AB95" s="35"/>
      <c r="AC95" s="32" t="str">
        <f t="shared" si="139"/>
        <v/>
      </c>
      <c r="AD95" s="33"/>
      <c r="AE95" s="32" t="str">
        <f t="shared" si="140"/>
        <v/>
      </c>
      <c r="AF95" s="33"/>
      <c r="AG95" s="36"/>
      <c r="AH95" s="35"/>
      <c r="AI95" s="32" t="str">
        <f t="shared" si="141"/>
        <v/>
      </c>
      <c r="AJ95" s="33"/>
      <c r="AK95" s="32" t="str">
        <f t="shared" si="142"/>
        <v/>
      </c>
      <c r="AL95" s="33"/>
      <c r="AM95" s="36"/>
      <c r="AN95" s="35"/>
      <c r="AO95" s="32" t="str">
        <f t="shared" si="143"/>
        <v/>
      </c>
      <c r="AP95" s="33"/>
      <c r="AQ95" s="32" t="str">
        <f t="shared" si="144"/>
        <v/>
      </c>
      <c r="AR95" s="33"/>
      <c r="AS95" s="36"/>
      <c r="AT95" s="35"/>
      <c r="AU95" s="32" t="str">
        <f t="shared" si="145"/>
        <v/>
      </c>
      <c r="AV95" s="62">
        <v>11</v>
      </c>
      <c r="AW95" s="32">
        <f t="shared" si="146"/>
        <v>165</v>
      </c>
      <c r="AX95" s="62">
        <v>9</v>
      </c>
      <c r="AY95" s="66" t="s">
        <v>215</v>
      </c>
      <c r="AZ95" s="37" t="str">
        <f t="shared" si="147"/>
        <v/>
      </c>
      <c r="BA95" s="32" t="str">
        <f t="shared" si="148"/>
        <v/>
      </c>
      <c r="BB95" s="38">
        <f t="shared" si="149"/>
        <v>11</v>
      </c>
      <c r="BC95" s="32">
        <f t="shared" si="150"/>
        <v>165</v>
      </c>
      <c r="BD95" s="38">
        <f t="shared" si="151"/>
        <v>9</v>
      </c>
      <c r="BE95" s="39">
        <f t="shared" si="152"/>
        <v>11</v>
      </c>
      <c r="BF95" s="459" t="s">
        <v>293</v>
      </c>
      <c r="BG95" s="459" t="s">
        <v>319</v>
      </c>
    </row>
    <row r="96" spans="1:59" s="40" customFormat="1" ht="15.75" customHeight="1" x14ac:dyDescent="0.2">
      <c r="A96" s="41" t="s">
        <v>402</v>
      </c>
      <c r="B96" s="107" t="s">
        <v>185</v>
      </c>
      <c r="C96" s="30" t="s">
        <v>323</v>
      </c>
      <c r="D96" s="31"/>
      <c r="E96" s="32" t="str">
        <f>IF(D96*15=0,"",D96*15)</f>
        <v/>
      </c>
      <c r="F96" s="33"/>
      <c r="G96" s="32" t="str">
        <f>IF(F96*15=0,"",F96*15)</f>
        <v/>
      </c>
      <c r="H96" s="33"/>
      <c r="I96" s="34"/>
      <c r="J96" s="35"/>
      <c r="K96" s="32" t="str">
        <f>IF(J96*15=0,"",J96*15)</f>
        <v/>
      </c>
      <c r="L96" s="33"/>
      <c r="M96" s="32" t="str">
        <f>IF(L96*15=0,"",L96*15)</f>
        <v/>
      </c>
      <c r="N96" s="33"/>
      <c r="O96" s="34"/>
      <c r="P96" s="35"/>
      <c r="Q96" s="32" t="str">
        <f>IF(P96*15=0,"",P96*15)</f>
        <v/>
      </c>
      <c r="R96" s="33"/>
      <c r="S96" s="32" t="str">
        <f>IF(R96*15=0,"",R96*15)</f>
        <v/>
      </c>
      <c r="T96" s="33"/>
      <c r="U96" s="34"/>
      <c r="V96" s="35"/>
      <c r="W96" s="32" t="str">
        <f>IF(V96*15=0,"",V96*15)</f>
        <v/>
      </c>
      <c r="X96" s="33"/>
      <c r="Y96" s="32" t="str">
        <f>IF(X96*15=0,"",X96*15)</f>
        <v/>
      </c>
      <c r="Z96" s="33"/>
      <c r="AA96" s="34"/>
      <c r="AB96" s="35"/>
      <c r="AC96" s="32" t="str">
        <f>IF(AB96*15=0,"",AB96*15)</f>
        <v/>
      </c>
      <c r="AD96" s="33"/>
      <c r="AE96" s="32" t="str">
        <f>IF(AD96*15=0,"",AD96*15)</f>
        <v/>
      </c>
      <c r="AF96" s="33"/>
      <c r="AG96" s="36"/>
      <c r="AH96" s="35"/>
      <c r="AI96" s="32" t="str">
        <f>IF(AH96*15=0,"",AH96*15)</f>
        <v/>
      </c>
      <c r="AJ96" s="33"/>
      <c r="AK96" s="32" t="str">
        <f>IF(AJ96*15=0,"",AJ96*15)</f>
        <v/>
      </c>
      <c r="AL96" s="33"/>
      <c r="AM96" s="36"/>
      <c r="AN96" s="35"/>
      <c r="AO96" s="32" t="str">
        <f>IF(AN96*15=0,"",AN96*15)</f>
        <v/>
      </c>
      <c r="AP96" s="33"/>
      <c r="AQ96" s="32" t="str">
        <f>IF(AP96*15=0,"",AP96*15)</f>
        <v/>
      </c>
      <c r="AR96" s="33"/>
      <c r="AS96" s="36"/>
      <c r="AT96" s="35"/>
      <c r="AU96" s="32" t="str">
        <f>IF(AT96*15=0,"",AT96*15)</f>
        <v/>
      </c>
      <c r="AV96" s="62">
        <v>2</v>
      </c>
      <c r="AW96" s="32">
        <f>IF(AV96*15=0,"",AV96*15)</f>
        <v>30</v>
      </c>
      <c r="AX96" s="62">
        <v>4</v>
      </c>
      <c r="AY96" s="66" t="s">
        <v>43</v>
      </c>
      <c r="AZ96" s="37" t="str">
        <f>IF(D96+J96+P96+V96+AB96+AH96+AN96+AT96=0,"",D96+J96+P96+V96+AB96+AH96+AN96+AT96)</f>
        <v/>
      </c>
      <c r="BA96" s="32" t="str">
        <f>IF((D96+J96+P96+V96+AB96+AH96+AN96+AT96)*15=0,"",(D96+J96+P96+V96+AB96+AH96+AN96+AT96)*15)</f>
        <v/>
      </c>
      <c r="BB96" s="38">
        <f>IF(F96+L96+R96+X96+AD96+AJ96+AP96+AV96=0,"",F96+L96+R96+X96+AD96+AJ96+AP96+AV96)</f>
        <v>2</v>
      </c>
      <c r="BC96" s="32">
        <f>IF((F96+L96+R96+X96+AD96+AJ96+AP96+AV96)*15=0,"",(F96+L96+R96+X96+AD96+AJ96+AP96+AV96)*15)</f>
        <v>30</v>
      </c>
      <c r="BD96" s="38">
        <f>IF(H96+N96+T96+Z96+AF96+AL96+AR96+AX96=0,"",H96+N96+T96+Z96+AF96+AL96+AR96+AX96)</f>
        <v>4</v>
      </c>
      <c r="BE96" s="39">
        <f>IF((D96+J96+P96+V96+AB96+F96+L96+R96+X96+AD96+AH96+AN96+AT96+AF96+AP96+AV96)=0,"",(D96+J96+P96+V96+AB96+F96+L96+R96+X96+AD96+AH96+AN96+AT96+AJ96+AP96+AV96))</f>
        <v>2</v>
      </c>
      <c r="BF96" s="459" t="s">
        <v>321</v>
      </c>
      <c r="BG96" s="459" t="s">
        <v>319</v>
      </c>
    </row>
    <row r="97" spans="1:59" s="40" customFormat="1" ht="15.75" customHeight="1" x14ac:dyDescent="0.2">
      <c r="A97" s="41"/>
      <c r="B97" s="107" t="s">
        <v>181</v>
      </c>
      <c r="C97" s="42" t="s">
        <v>217</v>
      </c>
      <c r="D97" s="31"/>
      <c r="E97" s="32" t="str">
        <f t="shared" si="131"/>
        <v/>
      </c>
      <c r="F97" s="33"/>
      <c r="G97" s="32" t="str">
        <f t="shared" si="132"/>
        <v/>
      </c>
      <c r="H97" s="33"/>
      <c r="I97" s="34"/>
      <c r="J97" s="35"/>
      <c r="K97" s="32" t="str">
        <f t="shared" si="133"/>
        <v/>
      </c>
      <c r="L97" s="33"/>
      <c r="M97" s="32" t="str">
        <f t="shared" si="134"/>
        <v/>
      </c>
      <c r="N97" s="33"/>
      <c r="O97" s="34"/>
      <c r="P97" s="35"/>
      <c r="Q97" s="32" t="str">
        <f t="shared" si="135"/>
        <v/>
      </c>
      <c r="R97" s="33"/>
      <c r="S97" s="32" t="str">
        <f t="shared" si="136"/>
        <v/>
      </c>
      <c r="T97" s="33"/>
      <c r="U97" s="34"/>
      <c r="V97" s="35"/>
      <c r="W97" s="32" t="str">
        <f t="shared" si="137"/>
        <v/>
      </c>
      <c r="X97" s="33"/>
      <c r="Y97" s="32" t="str">
        <f t="shared" si="138"/>
        <v/>
      </c>
      <c r="Z97" s="33"/>
      <c r="AA97" s="34"/>
      <c r="AB97" s="35"/>
      <c r="AC97" s="32" t="str">
        <f t="shared" si="139"/>
        <v/>
      </c>
      <c r="AD97" s="33"/>
      <c r="AE97" s="32" t="str">
        <f t="shared" si="140"/>
        <v/>
      </c>
      <c r="AF97" s="33"/>
      <c r="AG97" s="36"/>
      <c r="AH97" s="35"/>
      <c r="AI97" s="32" t="str">
        <f t="shared" si="141"/>
        <v/>
      </c>
      <c r="AJ97" s="33"/>
      <c r="AK97" s="32" t="str">
        <f t="shared" si="142"/>
        <v/>
      </c>
      <c r="AL97" s="33"/>
      <c r="AM97" s="36"/>
      <c r="AN97" s="35"/>
      <c r="AO97" s="32" t="str">
        <f t="shared" si="143"/>
        <v/>
      </c>
      <c r="AP97" s="33"/>
      <c r="AQ97" s="32" t="str">
        <f t="shared" si="144"/>
        <v/>
      </c>
      <c r="AR97" s="33"/>
      <c r="AS97" s="36"/>
      <c r="AT97" s="35">
        <v>1</v>
      </c>
      <c r="AU97" s="32">
        <f t="shared" si="145"/>
        <v>15</v>
      </c>
      <c r="AV97" s="33">
        <v>1</v>
      </c>
      <c r="AW97" s="32">
        <f t="shared" si="146"/>
        <v>15</v>
      </c>
      <c r="AX97" s="33">
        <v>3</v>
      </c>
      <c r="AY97" s="36" t="s">
        <v>31</v>
      </c>
      <c r="AZ97" s="37">
        <f t="shared" si="147"/>
        <v>1</v>
      </c>
      <c r="BA97" s="32">
        <f t="shared" si="148"/>
        <v>15</v>
      </c>
      <c r="BB97" s="38">
        <f t="shared" si="149"/>
        <v>1</v>
      </c>
      <c r="BC97" s="32">
        <f t="shared" si="150"/>
        <v>15</v>
      </c>
      <c r="BD97" s="38">
        <f t="shared" si="151"/>
        <v>3</v>
      </c>
      <c r="BE97" s="39">
        <f t="shared" si="152"/>
        <v>2</v>
      </c>
      <c r="BF97" s="459"/>
      <c r="BG97" s="43"/>
    </row>
    <row r="98" spans="1:59" s="40" customFormat="1" ht="16.149999999999999" customHeight="1" x14ac:dyDescent="0.2">
      <c r="A98" s="41" t="s">
        <v>442</v>
      </c>
      <c r="B98" s="107" t="s">
        <v>29</v>
      </c>
      <c r="C98" s="149" t="s">
        <v>218</v>
      </c>
      <c r="D98" s="31"/>
      <c r="E98" s="32" t="str">
        <f t="shared" si="131"/>
        <v/>
      </c>
      <c r="F98" s="33"/>
      <c r="G98" s="32" t="str">
        <f t="shared" si="132"/>
        <v/>
      </c>
      <c r="H98" s="33"/>
      <c r="I98" s="34"/>
      <c r="J98" s="35"/>
      <c r="K98" s="32" t="str">
        <f t="shared" si="133"/>
        <v/>
      </c>
      <c r="L98" s="33"/>
      <c r="M98" s="32" t="str">
        <f t="shared" si="134"/>
        <v/>
      </c>
      <c r="N98" s="33"/>
      <c r="O98" s="34"/>
      <c r="P98" s="35"/>
      <c r="Q98" s="32" t="str">
        <f t="shared" si="135"/>
        <v/>
      </c>
      <c r="R98" s="33"/>
      <c r="S98" s="32" t="str">
        <f t="shared" si="136"/>
        <v/>
      </c>
      <c r="T98" s="33"/>
      <c r="U98" s="34"/>
      <c r="V98" s="35"/>
      <c r="W98" s="32" t="str">
        <f t="shared" si="137"/>
        <v/>
      </c>
      <c r="X98" s="33"/>
      <c r="Y98" s="32" t="str">
        <f t="shared" si="138"/>
        <v/>
      </c>
      <c r="Z98" s="33"/>
      <c r="AA98" s="34"/>
      <c r="AB98" s="35"/>
      <c r="AC98" s="32" t="str">
        <f t="shared" si="139"/>
        <v/>
      </c>
      <c r="AD98" s="33"/>
      <c r="AE98" s="32" t="str">
        <f t="shared" si="140"/>
        <v/>
      </c>
      <c r="AF98" s="33"/>
      <c r="AG98" s="36"/>
      <c r="AH98" s="35"/>
      <c r="AI98" s="32" t="str">
        <f t="shared" si="141"/>
        <v/>
      </c>
      <c r="AJ98" s="33"/>
      <c r="AK98" s="32" t="str">
        <f t="shared" si="142"/>
        <v/>
      </c>
      <c r="AL98" s="33"/>
      <c r="AM98" s="36"/>
      <c r="AN98" s="35"/>
      <c r="AO98" s="32" t="str">
        <f t="shared" si="143"/>
        <v/>
      </c>
      <c r="AP98" s="33"/>
      <c r="AQ98" s="32" t="str">
        <f t="shared" si="144"/>
        <v/>
      </c>
      <c r="AR98" s="33"/>
      <c r="AS98" s="36"/>
      <c r="AT98" s="35"/>
      <c r="AU98" s="32" t="str">
        <f t="shared" si="145"/>
        <v/>
      </c>
      <c r="AV98" s="33">
        <v>2</v>
      </c>
      <c r="AW98" s="32">
        <f t="shared" si="146"/>
        <v>30</v>
      </c>
      <c r="AX98" s="33"/>
      <c r="AY98" s="36"/>
      <c r="AZ98" s="37" t="str">
        <f t="shared" si="147"/>
        <v/>
      </c>
      <c r="BA98" s="32" t="str">
        <f t="shared" si="148"/>
        <v/>
      </c>
      <c r="BB98" s="38">
        <f t="shared" si="149"/>
        <v>2</v>
      </c>
      <c r="BC98" s="32">
        <f t="shared" si="150"/>
        <v>30</v>
      </c>
      <c r="BD98" s="38" t="str">
        <f t="shared" si="151"/>
        <v/>
      </c>
      <c r="BE98" s="39">
        <f t="shared" si="152"/>
        <v>2</v>
      </c>
      <c r="BF98" s="430"/>
      <c r="BG98" s="43"/>
    </row>
    <row r="99" spans="1:59" s="40" customFormat="1" ht="16.149999999999999" customHeight="1" x14ac:dyDescent="0.2">
      <c r="A99" s="41" t="s">
        <v>443</v>
      </c>
      <c r="B99" s="107" t="s">
        <v>29</v>
      </c>
      <c r="C99" s="149" t="s">
        <v>219</v>
      </c>
      <c r="D99" s="31"/>
      <c r="E99" s="32" t="str">
        <f t="shared" si="131"/>
        <v/>
      </c>
      <c r="F99" s="33"/>
      <c r="G99" s="32" t="str">
        <f t="shared" si="132"/>
        <v/>
      </c>
      <c r="H99" s="33"/>
      <c r="I99" s="34"/>
      <c r="J99" s="35"/>
      <c r="K99" s="32" t="str">
        <f t="shared" si="133"/>
        <v/>
      </c>
      <c r="L99" s="33"/>
      <c r="M99" s="32" t="str">
        <f t="shared" si="134"/>
        <v/>
      </c>
      <c r="N99" s="33"/>
      <c r="O99" s="34"/>
      <c r="P99" s="35"/>
      <c r="Q99" s="32" t="str">
        <f t="shared" si="135"/>
        <v/>
      </c>
      <c r="R99" s="33"/>
      <c r="S99" s="32" t="str">
        <f t="shared" si="136"/>
        <v/>
      </c>
      <c r="T99" s="33"/>
      <c r="U99" s="34"/>
      <c r="V99" s="35"/>
      <c r="W99" s="32" t="str">
        <f t="shared" si="137"/>
        <v/>
      </c>
      <c r="X99" s="33"/>
      <c r="Y99" s="32" t="str">
        <f t="shared" si="138"/>
        <v/>
      </c>
      <c r="Z99" s="33"/>
      <c r="AA99" s="34"/>
      <c r="AB99" s="35"/>
      <c r="AC99" s="32" t="str">
        <f t="shared" si="139"/>
        <v/>
      </c>
      <c r="AD99" s="33"/>
      <c r="AE99" s="32" t="str">
        <f t="shared" si="140"/>
        <v/>
      </c>
      <c r="AF99" s="33"/>
      <c r="AG99" s="36"/>
      <c r="AH99" s="35"/>
      <c r="AI99" s="32" t="str">
        <f t="shared" si="141"/>
        <v/>
      </c>
      <c r="AJ99" s="33"/>
      <c r="AK99" s="32" t="str">
        <f t="shared" si="142"/>
        <v/>
      </c>
      <c r="AL99" s="33"/>
      <c r="AM99" s="36"/>
      <c r="AN99" s="35"/>
      <c r="AO99" s="32" t="str">
        <f t="shared" si="143"/>
        <v/>
      </c>
      <c r="AP99" s="33"/>
      <c r="AQ99" s="32" t="str">
        <f t="shared" si="144"/>
        <v/>
      </c>
      <c r="AR99" s="33"/>
      <c r="AS99" s="36"/>
      <c r="AT99" s="35"/>
      <c r="AU99" s="32" t="str">
        <f t="shared" si="145"/>
        <v/>
      </c>
      <c r="AV99" s="33"/>
      <c r="AW99" s="32" t="str">
        <f t="shared" si="146"/>
        <v/>
      </c>
      <c r="AX99" s="33">
        <v>10</v>
      </c>
      <c r="AY99" s="36" t="s">
        <v>220</v>
      </c>
      <c r="AZ99" s="37" t="str">
        <f t="shared" si="147"/>
        <v/>
      </c>
      <c r="BA99" s="32" t="str">
        <f t="shared" si="148"/>
        <v/>
      </c>
      <c r="BB99" s="38" t="str">
        <f t="shared" si="149"/>
        <v/>
      </c>
      <c r="BC99" s="32" t="str">
        <f t="shared" si="150"/>
        <v/>
      </c>
      <c r="BD99" s="38">
        <f t="shared" si="151"/>
        <v>10</v>
      </c>
      <c r="BE99" s="39" t="str">
        <f t="shared" si="152"/>
        <v/>
      </c>
      <c r="BF99" s="430"/>
      <c r="BG99" s="43"/>
    </row>
    <row r="100" spans="1:59" s="40" customFormat="1" ht="16.149999999999999" customHeight="1" x14ac:dyDescent="0.2">
      <c r="A100" s="41" t="s">
        <v>449</v>
      </c>
      <c r="B100" s="107" t="s">
        <v>29</v>
      </c>
      <c r="C100" s="149" t="s">
        <v>322</v>
      </c>
      <c r="D100" s="150"/>
      <c r="E100" s="46" t="str">
        <f t="shared" si="131"/>
        <v/>
      </c>
      <c r="F100" s="47"/>
      <c r="G100" s="46" t="str">
        <f t="shared" si="132"/>
        <v/>
      </c>
      <c r="H100" s="47"/>
      <c r="I100" s="44"/>
      <c r="J100" s="45"/>
      <c r="K100" s="46" t="str">
        <f t="shared" si="133"/>
        <v/>
      </c>
      <c r="L100" s="47"/>
      <c r="M100" s="46" t="str">
        <f t="shared" si="134"/>
        <v/>
      </c>
      <c r="N100" s="47"/>
      <c r="O100" s="44"/>
      <c r="P100" s="45"/>
      <c r="Q100" s="46" t="str">
        <f t="shared" si="135"/>
        <v/>
      </c>
      <c r="R100" s="47"/>
      <c r="S100" s="46" t="str">
        <f t="shared" si="136"/>
        <v/>
      </c>
      <c r="T100" s="47"/>
      <c r="U100" s="44"/>
      <c r="V100" s="45"/>
      <c r="W100" s="46" t="str">
        <f t="shared" si="137"/>
        <v/>
      </c>
      <c r="X100" s="47"/>
      <c r="Y100" s="46" t="str">
        <f t="shared" si="138"/>
        <v/>
      </c>
      <c r="Z100" s="47"/>
      <c r="AA100" s="44"/>
      <c r="AB100" s="35"/>
      <c r="AC100" s="32" t="str">
        <f t="shared" si="139"/>
        <v/>
      </c>
      <c r="AD100" s="33"/>
      <c r="AE100" s="32" t="str">
        <f t="shared" si="140"/>
        <v/>
      </c>
      <c r="AF100" s="33"/>
      <c r="AG100" s="48"/>
      <c r="AH100" s="35"/>
      <c r="AI100" s="32" t="str">
        <f t="shared" si="141"/>
        <v/>
      </c>
      <c r="AJ100" s="33"/>
      <c r="AK100" s="32" t="str">
        <f t="shared" si="142"/>
        <v/>
      </c>
      <c r="AL100" s="33"/>
      <c r="AM100" s="48"/>
      <c r="AN100" s="35"/>
      <c r="AO100" s="32" t="str">
        <f t="shared" si="143"/>
        <v/>
      </c>
      <c r="AP100" s="33"/>
      <c r="AQ100" s="32" t="str">
        <f t="shared" si="144"/>
        <v/>
      </c>
      <c r="AR100" s="33"/>
      <c r="AS100" s="48"/>
      <c r="AT100" s="35"/>
      <c r="AU100" s="32" t="str">
        <f t="shared" si="145"/>
        <v/>
      </c>
      <c r="AV100" s="33"/>
      <c r="AW100" s="32" t="str">
        <f t="shared" si="146"/>
        <v/>
      </c>
      <c r="AX100" s="33"/>
      <c r="AY100" s="48" t="s">
        <v>220</v>
      </c>
      <c r="AZ100" s="37" t="str">
        <f t="shared" si="147"/>
        <v/>
      </c>
      <c r="BA100" s="32" t="str">
        <f t="shared" si="148"/>
        <v/>
      </c>
      <c r="BB100" s="38" t="str">
        <f t="shared" si="149"/>
        <v/>
      </c>
      <c r="BC100" s="32" t="str">
        <f t="shared" si="150"/>
        <v/>
      </c>
      <c r="BD100" s="38" t="str">
        <f t="shared" si="151"/>
        <v/>
      </c>
      <c r="BE100" s="49" t="str">
        <f t="shared" si="152"/>
        <v/>
      </c>
      <c r="BF100" s="430"/>
      <c r="BG100" s="43"/>
    </row>
    <row r="101" spans="1:59" s="317" customFormat="1" ht="16.149999999999999" customHeight="1" thickBot="1" x14ac:dyDescent="0.25">
      <c r="A101" s="720" t="s">
        <v>222</v>
      </c>
      <c r="B101" s="721"/>
      <c r="C101" s="722"/>
      <c r="D101" s="151" t="str">
        <f>IF(SUM(D86:D100)=0,"",SUM(D86:D100))</f>
        <v/>
      </c>
      <c r="E101" s="110" t="str">
        <f>IF(SUM(D86:D100)*15=0,"",SUM(D86:D100)*15)</f>
        <v/>
      </c>
      <c r="F101" s="110" t="str">
        <f>IF(SUM(F86:F100)=0,"",SUM(F86:F100))</f>
        <v/>
      </c>
      <c r="G101" s="110" t="str">
        <f>IF(SUM(F86:F100)*15=0,"",SUM(F86:F100)*15)</f>
        <v/>
      </c>
      <c r="H101" s="110" t="str">
        <f>IF(SUM(H86:H100)=0,"",SUM(H86:H100))</f>
        <v/>
      </c>
      <c r="I101" s="111" t="str">
        <f>IF(SUM(D86:D100)+SUM(F86:F100)=0,"",SUM(D86:D100)+SUM(F86:F100))</f>
        <v/>
      </c>
      <c r="J101" s="151" t="str">
        <f>IF(SUM(J86:J100)=0,"",SUM(J86:J100))</f>
        <v/>
      </c>
      <c r="K101" s="110" t="str">
        <f>IF(SUM(J86:J100)*15=0,"",SUM(J86:J100)*15)</f>
        <v/>
      </c>
      <c r="L101" s="110" t="str">
        <f>IF(SUM(L86:L100)=0,"",SUM(L86:L100))</f>
        <v/>
      </c>
      <c r="M101" s="110" t="str">
        <f>IF(SUM(L86:L100)*15=0,"",SUM(L86:L100)*15)</f>
        <v/>
      </c>
      <c r="N101" s="110" t="str">
        <f>IF(SUM(N86:N100)=0,"",SUM(N86:N100))</f>
        <v/>
      </c>
      <c r="O101" s="111" t="str">
        <f>IF(SUM(J86:J100)+SUM(L86:L100)=0,"",SUM(J86:J100)+SUM(L86:L100))</f>
        <v/>
      </c>
      <c r="P101" s="151" t="str">
        <f>IF(SUM(P86:P100)=0,"",SUM(P86:P100))</f>
        <v/>
      </c>
      <c r="Q101" s="110" t="str">
        <f>IF(SUM(P86:P100)*15=0,"",SUM(P86:P100)*15)</f>
        <v/>
      </c>
      <c r="R101" s="110" t="str">
        <f>IF(SUM(R86:R100)=0,"",SUM(R86:R100))</f>
        <v/>
      </c>
      <c r="S101" s="110" t="str">
        <f>IF(SUM(R86:R100)*15=0,"",SUM(R86:R100)*15)</f>
        <v/>
      </c>
      <c r="T101" s="110" t="str">
        <f>IF(SUM(T86:T100)=0,"",SUM(T86:T100))</f>
        <v/>
      </c>
      <c r="U101" s="111" t="str">
        <f>IF(SUM(P86:P100)+SUM(R86:R100)=0,"",SUM(P86:P100)+SUM(R86:R100))</f>
        <v/>
      </c>
      <c r="V101" s="151" t="str">
        <f>IF(SUM(V86:V100)=0,"",SUM(V86:V100))</f>
        <v/>
      </c>
      <c r="W101" s="110" t="str">
        <f>IF(SUM(V86:V100)*15=0,"",SUM(V86:V100)*15)</f>
        <v/>
      </c>
      <c r="X101" s="110">
        <f>IF(SUM(X86:X100)=0,"",SUM(X86:X100))</f>
        <v>2</v>
      </c>
      <c r="Y101" s="110">
        <f>IF(SUM(X86:X100)*15=0,"",SUM(X86:X100)*15)</f>
        <v>30</v>
      </c>
      <c r="Z101" s="110">
        <f>IF(SUM(Z86:Z100)=0,"",SUM(Z86:Z100))</f>
        <v>3</v>
      </c>
      <c r="AA101" s="351">
        <f>IF(SUM(V86:V100)+SUM(X86:X100)=0,"",SUM(V86:V100)+SUM(X86:X100))</f>
        <v>2</v>
      </c>
      <c r="AB101" s="151">
        <f>IF(SUM(AB86:AB100)=0,"",SUM(AB86:AB100))</f>
        <v>6</v>
      </c>
      <c r="AC101" s="110">
        <f>IF(SUM(AB86:AB100)*15=0,"",SUM(AB86:AB100)*15)</f>
        <v>90</v>
      </c>
      <c r="AD101" s="110">
        <f>IF(SUM(AD86:AD100)=0,"",SUM(AD86:AD100))</f>
        <v>3</v>
      </c>
      <c r="AE101" s="110">
        <f>IF(SUM(AD86:AD100)*15=0,"",SUM(AD86:AD100)*15)</f>
        <v>45</v>
      </c>
      <c r="AF101" s="112">
        <f>IF(SUM(AF86:AF100)=0,"",SUM(AF86:AF100))</f>
        <v>8</v>
      </c>
      <c r="AG101" s="351">
        <f>IF(SUM(AB86:AB100)+SUM(AD86:AD100)=0,"",SUM(AB86:AB100)+SUM(AD86:AD100))</f>
        <v>9</v>
      </c>
      <c r="AH101" s="151">
        <f>IF(SUM(AH86:AH100)=0,"",SUM(AH86:AH100))</f>
        <v>4</v>
      </c>
      <c r="AI101" s="110">
        <f>IF(SUM(AH86:AH100)*15=0,"",SUM(AH86:AH100)*15)</f>
        <v>60</v>
      </c>
      <c r="AJ101" s="110">
        <f>IF(SUM(AJ86:AJ100)=0,"",SUM(AJ86:AJ100))</f>
        <v>1</v>
      </c>
      <c r="AK101" s="110">
        <f>IF(SUM(AJ86:AJ100)*15=0,"",SUM(AJ86:AJ100)*15)</f>
        <v>15</v>
      </c>
      <c r="AL101" s="112">
        <f>IF(SUM(AL86:AL100)=0,"",SUM(AL86:AL100))</f>
        <v>6</v>
      </c>
      <c r="AM101" s="351">
        <f>IF(SUM(AH86:AH100)+SUM(AJ86:AJ100)=0,"",SUM(AH86:AH100)+SUM(AJ86:AJ100))</f>
        <v>5</v>
      </c>
      <c r="AN101" s="151">
        <f>IF(SUM(AN86:AN100)=0,"",SUM(AN86:AN100))</f>
        <v>9</v>
      </c>
      <c r="AO101" s="110">
        <f>IF(SUM(AN86:AN100)*15=0,"",SUM(AN86:AN100)*15)</f>
        <v>135</v>
      </c>
      <c r="AP101" s="110">
        <f>IF(SUM(AP86:AP100)=0,"",SUM(AP86:AP100))</f>
        <v>11</v>
      </c>
      <c r="AQ101" s="110">
        <f>SUM(AQ90:AQ100)</f>
        <v>165</v>
      </c>
      <c r="AR101" s="112">
        <f>IF(SUM(AR86:AR100)=0,"",SUM(AR86:AR100))</f>
        <v>23</v>
      </c>
      <c r="AS101" s="351">
        <f>IF(SUM(AN86:AN100)+SUM(AP86:AP100)=0,"",SUM(AN86:AN100)+SUM(AP86:AP100))</f>
        <v>20</v>
      </c>
      <c r="AT101" s="151">
        <f>IF(SUM(AT86:AT100)=0,"",SUM(AT86:AT100))</f>
        <v>1</v>
      </c>
      <c r="AU101" s="110">
        <f>IF(SUM(AT86:AT100)*15=0,"",SUM(AT86:AT100)*15)</f>
        <v>15</v>
      </c>
      <c r="AV101" s="110">
        <f>IF(SUM(AV86:AV100)=0,"",SUM(AV86:AV100))</f>
        <v>16</v>
      </c>
      <c r="AW101" s="110">
        <f>IF(SUM(AV86:AV100)*15=0,"",SUM(AV86:AV100)*15)</f>
        <v>240</v>
      </c>
      <c r="AX101" s="112">
        <f>IF(SUM(AX86:AX100)=0,"",SUM(AX86:AX100))</f>
        <v>26</v>
      </c>
      <c r="AY101" s="352">
        <f>IF(SUM(AT86:AT100)+SUM(AV86:AV100)=0,"",SUM(AT86:AT100)+SUM(AV86:AV100))</f>
        <v>17</v>
      </c>
      <c r="AZ101" s="152">
        <f>IF(SUM(AZ86:AZ100)=0,"",SUM(AZ86:AZ100))</f>
        <v>20</v>
      </c>
      <c r="BA101" s="114">
        <f>IF(SUM(AZ86:AZ100)*15=0,"",SUM(AZ86:AZ100)*15)</f>
        <v>300</v>
      </c>
      <c r="BB101" s="114">
        <f>IF(SUM(BB86:BB100)=0,"",SUM(BB86:BB100))</f>
        <v>33</v>
      </c>
      <c r="BC101" s="114">
        <f>IF(SUM(BB86:BB100)*15=0,"",SUM(BB86:BB100)*15)</f>
        <v>495</v>
      </c>
      <c r="BD101" s="115">
        <f>IF(SUM(BD86:BD100)=0,"",SUM(BD86:BD100))</f>
        <v>66</v>
      </c>
      <c r="BE101" s="353">
        <f>IF(SUM(AZ86:AZ100)+SUM(BB86:BB100)=0,"",SUM(AZ86:AZ100)+SUM(BB86:BB100))</f>
        <v>53</v>
      </c>
      <c r="BF101" s="428"/>
      <c r="BG101" s="24"/>
    </row>
    <row r="102" spans="1:59" s="317" customFormat="1" ht="16.149999999999999" hidden="1" customHeight="1" thickBot="1" x14ac:dyDescent="0.25">
      <c r="A102" s="723" t="s">
        <v>146</v>
      </c>
      <c r="B102" s="724"/>
      <c r="C102" s="725"/>
      <c r="D102" s="153">
        <f>SUM(D101)</f>
        <v>0</v>
      </c>
      <c r="E102" s="154">
        <f t="shared" ref="E102:BE102" si="153">SUM(E101)</f>
        <v>0</v>
      </c>
      <c r="F102" s="154">
        <f t="shared" si="153"/>
        <v>0</v>
      </c>
      <c r="G102" s="154">
        <f t="shared" si="153"/>
        <v>0</v>
      </c>
      <c r="H102" s="154">
        <f t="shared" si="153"/>
        <v>0</v>
      </c>
      <c r="I102" s="155">
        <f t="shared" si="153"/>
        <v>0</v>
      </c>
      <c r="J102" s="156">
        <f t="shared" si="153"/>
        <v>0</v>
      </c>
      <c r="K102" s="154">
        <f t="shared" si="153"/>
        <v>0</v>
      </c>
      <c r="L102" s="154">
        <f t="shared" si="153"/>
        <v>0</v>
      </c>
      <c r="M102" s="154">
        <f t="shared" si="153"/>
        <v>0</v>
      </c>
      <c r="N102" s="154">
        <f t="shared" si="153"/>
        <v>0</v>
      </c>
      <c r="O102" s="155">
        <f t="shared" si="153"/>
        <v>0</v>
      </c>
      <c r="P102" s="156">
        <f t="shared" si="153"/>
        <v>0</v>
      </c>
      <c r="Q102" s="154">
        <f t="shared" si="153"/>
        <v>0</v>
      </c>
      <c r="R102" s="154">
        <f t="shared" si="153"/>
        <v>0</v>
      </c>
      <c r="S102" s="154">
        <f t="shared" si="153"/>
        <v>0</v>
      </c>
      <c r="T102" s="155">
        <f t="shared" si="153"/>
        <v>0</v>
      </c>
      <c r="U102" s="156">
        <f t="shared" si="153"/>
        <v>0</v>
      </c>
      <c r="V102" s="154">
        <f t="shared" si="153"/>
        <v>0</v>
      </c>
      <c r="W102" s="154">
        <f t="shared" si="153"/>
        <v>0</v>
      </c>
      <c r="X102" s="154">
        <f t="shared" si="153"/>
        <v>2</v>
      </c>
      <c r="Y102" s="154">
        <f t="shared" si="153"/>
        <v>30</v>
      </c>
      <c r="Z102" s="154">
        <f t="shared" si="153"/>
        <v>3</v>
      </c>
      <c r="AA102" s="155">
        <f t="shared" si="153"/>
        <v>2</v>
      </c>
      <c r="AB102" s="157">
        <f t="shared" si="153"/>
        <v>6</v>
      </c>
      <c r="AC102" s="157">
        <f t="shared" si="153"/>
        <v>90</v>
      </c>
      <c r="AD102" s="157">
        <f t="shared" si="153"/>
        <v>3</v>
      </c>
      <c r="AE102" s="157">
        <f t="shared" si="153"/>
        <v>45</v>
      </c>
      <c r="AF102" s="157">
        <f t="shared" si="153"/>
        <v>8</v>
      </c>
      <c r="AG102" s="157">
        <f t="shared" si="153"/>
        <v>9</v>
      </c>
      <c r="AH102" s="157">
        <f t="shared" si="153"/>
        <v>4</v>
      </c>
      <c r="AI102" s="157">
        <f t="shared" si="153"/>
        <v>60</v>
      </c>
      <c r="AJ102" s="157">
        <f t="shared" si="153"/>
        <v>1</v>
      </c>
      <c r="AK102" s="157">
        <f t="shared" si="153"/>
        <v>15</v>
      </c>
      <c r="AL102" s="157">
        <f t="shared" si="153"/>
        <v>6</v>
      </c>
      <c r="AM102" s="157">
        <f t="shared" si="153"/>
        <v>5</v>
      </c>
      <c r="AN102" s="157">
        <f t="shared" si="153"/>
        <v>9</v>
      </c>
      <c r="AO102" s="157">
        <f t="shared" si="153"/>
        <v>135</v>
      </c>
      <c r="AP102" s="157">
        <f t="shared" si="153"/>
        <v>11</v>
      </c>
      <c r="AQ102" s="157">
        <f t="shared" si="153"/>
        <v>165</v>
      </c>
      <c r="AR102" s="157">
        <f t="shared" si="153"/>
        <v>23</v>
      </c>
      <c r="AS102" s="157">
        <f t="shared" si="153"/>
        <v>20</v>
      </c>
      <c r="AT102" s="157">
        <f t="shared" si="153"/>
        <v>1</v>
      </c>
      <c r="AU102" s="157">
        <f t="shared" si="153"/>
        <v>15</v>
      </c>
      <c r="AV102" s="157">
        <f t="shared" si="153"/>
        <v>16</v>
      </c>
      <c r="AW102" s="157">
        <f t="shared" si="153"/>
        <v>240</v>
      </c>
      <c r="AX102" s="157">
        <f t="shared" si="153"/>
        <v>26</v>
      </c>
      <c r="AY102" s="158">
        <f t="shared" si="153"/>
        <v>17</v>
      </c>
      <c r="AZ102" s="159">
        <f t="shared" si="153"/>
        <v>20</v>
      </c>
      <c r="BA102" s="160">
        <f t="shared" si="153"/>
        <v>300</v>
      </c>
      <c r="BB102" s="160">
        <f t="shared" si="153"/>
        <v>33</v>
      </c>
      <c r="BC102" s="160">
        <f t="shared" si="153"/>
        <v>495</v>
      </c>
      <c r="BD102" s="160">
        <f t="shared" si="153"/>
        <v>66</v>
      </c>
      <c r="BE102" s="161">
        <f t="shared" si="153"/>
        <v>53</v>
      </c>
      <c r="BF102" s="428"/>
      <c r="BG102" s="24"/>
    </row>
    <row r="103" spans="1:59" s="318" customFormat="1" ht="16.149999999999999" customHeight="1" thickBot="1" x14ac:dyDescent="0.25">
      <c r="A103" s="707" t="s">
        <v>223</v>
      </c>
      <c r="B103" s="708"/>
      <c r="C103" s="709"/>
      <c r="D103" s="658">
        <f t="shared" ref="D103:AI103" si="154">IF((D102+D84+D57)=0,"",(D102+D84+D57))</f>
        <v>16</v>
      </c>
      <c r="E103" s="659">
        <f t="shared" si="154"/>
        <v>212</v>
      </c>
      <c r="F103" s="162">
        <f t="shared" si="154"/>
        <v>21</v>
      </c>
      <c r="G103" s="659">
        <f t="shared" si="154"/>
        <v>262</v>
      </c>
      <c r="H103" s="163">
        <f t="shared" si="154"/>
        <v>30</v>
      </c>
      <c r="I103" s="164">
        <f t="shared" si="154"/>
        <v>37</v>
      </c>
      <c r="J103" s="165">
        <f t="shared" si="154"/>
        <v>20</v>
      </c>
      <c r="K103" s="162">
        <f t="shared" si="154"/>
        <v>300</v>
      </c>
      <c r="L103" s="162">
        <f t="shared" si="154"/>
        <v>4</v>
      </c>
      <c r="M103" s="162">
        <f t="shared" si="154"/>
        <v>60</v>
      </c>
      <c r="N103" s="163">
        <f t="shared" si="154"/>
        <v>30</v>
      </c>
      <c r="O103" s="164">
        <f t="shared" si="154"/>
        <v>24</v>
      </c>
      <c r="P103" s="165">
        <f t="shared" si="154"/>
        <v>18</v>
      </c>
      <c r="Q103" s="162">
        <f t="shared" si="154"/>
        <v>270</v>
      </c>
      <c r="R103" s="162">
        <f t="shared" si="154"/>
        <v>6</v>
      </c>
      <c r="S103" s="162">
        <f t="shared" si="154"/>
        <v>90</v>
      </c>
      <c r="T103" s="163">
        <f t="shared" si="154"/>
        <v>30</v>
      </c>
      <c r="U103" s="164">
        <f t="shared" si="154"/>
        <v>24</v>
      </c>
      <c r="V103" s="165">
        <f t="shared" si="154"/>
        <v>14</v>
      </c>
      <c r="W103" s="162">
        <f t="shared" si="154"/>
        <v>210</v>
      </c>
      <c r="X103" s="162">
        <f t="shared" si="154"/>
        <v>8</v>
      </c>
      <c r="Y103" s="162">
        <f t="shared" si="154"/>
        <v>120</v>
      </c>
      <c r="Z103" s="163">
        <f t="shared" si="154"/>
        <v>30</v>
      </c>
      <c r="AA103" s="164">
        <f t="shared" si="154"/>
        <v>22</v>
      </c>
      <c r="AB103" s="165">
        <f t="shared" si="154"/>
        <v>19</v>
      </c>
      <c r="AC103" s="162">
        <f t="shared" si="154"/>
        <v>285</v>
      </c>
      <c r="AD103" s="162">
        <f t="shared" si="154"/>
        <v>5</v>
      </c>
      <c r="AE103" s="162">
        <f t="shared" si="154"/>
        <v>75</v>
      </c>
      <c r="AF103" s="163">
        <f t="shared" si="154"/>
        <v>30</v>
      </c>
      <c r="AG103" s="164">
        <f t="shared" si="154"/>
        <v>24</v>
      </c>
      <c r="AH103" s="165">
        <f t="shared" si="154"/>
        <v>13</v>
      </c>
      <c r="AI103" s="162">
        <f t="shared" si="154"/>
        <v>195</v>
      </c>
      <c r="AJ103" s="162">
        <f t="shared" ref="AJ103:BE103" si="155">IF((AJ102+AJ84+AJ57)=0,"",(AJ102+AJ84+AJ57))</f>
        <v>6</v>
      </c>
      <c r="AK103" s="162">
        <f t="shared" si="155"/>
        <v>90</v>
      </c>
      <c r="AL103" s="163">
        <f t="shared" si="155"/>
        <v>30</v>
      </c>
      <c r="AM103" s="164">
        <f t="shared" si="155"/>
        <v>19</v>
      </c>
      <c r="AN103" s="165">
        <f t="shared" si="155"/>
        <v>12</v>
      </c>
      <c r="AO103" s="162">
        <f t="shared" si="155"/>
        <v>180</v>
      </c>
      <c r="AP103" s="162">
        <f t="shared" si="155"/>
        <v>13</v>
      </c>
      <c r="AQ103" s="162">
        <f t="shared" si="155"/>
        <v>195</v>
      </c>
      <c r="AR103" s="163">
        <f t="shared" si="155"/>
        <v>30</v>
      </c>
      <c r="AS103" s="164">
        <f t="shared" si="155"/>
        <v>25</v>
      </c>
      <c r="AT103" s="165">
        <f t="shared" si="155"/>
        <v>2</v>
      </c>
      <c r="AU103" s="162">
        <f t="shared" si="155"/>
        <v>30</v>
      </c>
      <c r="AV103" s="162">
        <f t="shared" si="155"/>
        <v>16</v>
      </c>
      <c r="AW103" s="162">
        <f t="shared" si="155"/>
        <v>240</v>
      </c>
      <c r="AX103" s="163">
        <f t="shared" si="155"/>
        <v>30</v>
      </c>
      <c r="AY103" s="166">
        <f t="shared" si="155"/>
        <v>18</v>
      </c>
      <c r="AZ103" s="167">
        <f t="shared" si="155"/>
        <v>114</v>
      </c>
      <c r="BA103" s="168">
        <f t="shared" si="155"/>
        <v>1710</v>
      </c>
      <c r="BB103" s="168">
        <f t="shared" si="155"/>
        <v>79</v>
      </c>
      <c r="BC103" s="168">
        <f t="shared" si="155"/>
        <v>1185</v>
      </c>
      <c r="BD103" s="168">
        <f t="shared" si="155"/>
        <v>240</v>
      </c>
      <c r="BE103" s="168">
        <f t="shared" si="155"/>
        <v>193</v>
      </c>
      <c r="BF103" s="428"/>
      <c r="BG103" s="24"/>
    </row>
    <row r="104" spans="1:59" s="174" customFormat="1" ht="16.149999999999999" hidden="1" customHeight="1" x14ac:dyDescent="0.2">
      <c r="A104" s="710" t="s">
        <v>146</v>
      </c>
      <c r="B104" s="711"/>
      <c r="C104" s="712"/>
      <c r="D104" s="169">
        <f>SUM(D103)</f>
        <v>16</v>
      </c>
      <c r="E104" s="170">
        <f t="shared" ref="E104:BE104" si="156">SUM(E103)</f>
        <v>212</v>
      </c>
      <c r="F104" s="170">
        <f t="shared" si="156"/>
        <v>21</v>
      </c>
      <c r="G104" s="170">
        <f t="shared" si="156"/>
        <v>262</v>
      </c>
      <c r="H104" s="170">
        <f t="shared" si="156"/>
        <v>30</v>
      </c>
      <c r="I104" s="171">
        <f t="shared" si="156"/>
        <v>37</v>
      </c>
      <c r="J104" s="169">
        <f t="shared" si="156"/>
        <v>20</v>
      </c>
      <c r="K104" s="170">
        <f t="shared" si="156"/>
        <v>300</v>
      </c>
      <c r="L104" s="170">
        <f t="shared" si="156"/>
        <v>4</v>
      </c>
      <c r="M104" s="170">
        <f t="shared" si="156"/>
        <v>60</v>
      </c>
      <c r="N104" s="170">
        <f t="shared" si="156"/>
        <v>30</v>
      </c>
      <c r="O104" s="171">
        <f t="shared" si="156"/>
        <v>24</v>
      </c>
      <c r="P104" s="169">
        <f t="shared" si="156"/>
        <v>18</v>
      </c>
      <c r="Q104" s="170">
        <f t="shared" si="156"/>
        <v>270</v>
      </c>
      <c r="R104" s="170">
        <f t="shared" si="156"/>
        <v>6</v>
      </c>
      <c r="S104" s="170">
        <f t="shared" si="156"/>
        <v>90</v>
      </c>
      <c r="T104" s="170">
        <f t="shared" si="156"/>
        <v>30</v>
      </c>
      <c r="U104" s="171">
        <f t="shared" si="156"/>
        <v>24</v>
      </c>
      <c r="V104" s="169">
        <f t="shared" si="156"/>
        <v>14</v>
      </c>
      <c r="W104" s="170">
        <f t="shared" si="156"/>
        <v>210</v>
      </c>
      <c r="X104" s="170">
        <f t="shared" si="156"/>
        <v>8</v>
      </c>
      <c r="Y104" s="170">
        <f t="shared" si="156"/>
        <v>120</v>
      </c>
      <c r="Z104" s="170">
        <f t="shared" si="156"/>
        <v>30</v>
      </c>
      <c r="AA104" s="171">
        <f t="shared" si="156"/>
        <v>22</v>
      </c>
      <c r="AB104" s="169">
        <f t="shared" si="156"/>
        <v>19</v>
      </c>
      <c r="AC104" s="170">
        <f t="shared" si="156"/>
        <v>285</v>
      </c>
      <c r="AD104" s="170">
        <f t="shared" si="156"/>
        <v>5</v>
      </c>
      <c r="AE104" s="170">
        <f t="shared" si="156"/>
        <v>75</v>
      </c>
      <c r="AF104" s="170">
        <f t="shared" si="156"/>
        <v>30</v>
      </c>
      <c r="AG104" s="171">
        <f t="shared" si="156"/>
        <v>24</v>
      </c>
      <c r="AH104" s="169">
        <f t="shared" si="156"/>
        <v>13</v>
      </c>
      <c r="AI104" s="170">
        <f t="shared" si="156"/>
        <v>195</v>
      </c>
      <c r="AJ104" s="170">
        <f t="shared" si="156"/>
        <v>6</v>
      </c>
      <c r="AK104" s="170">
        <f t="shared" si="156"/>
        <v>90</v>
      </c>
      <c r="AL104" s="170">
        <f t="shared" si="156"/>
        <v>30</v>
      </c>
      <c r="AM104" s="171">
        <f t="shared" si="156"/>
        <v>19</v>
      </c>
      <c r="AN104" s="169">
        <f t="shared" si="156"/>
        <v>12</v>
      </c>
      <c r="AO104" s="170">
        <f t="shared" si="156"/>
        <v>180</v>
      </c>
      <c r="AP104" s="170">
        <f t="shared" si="156"/>
        <v>13</v>
      </c>
      <c r="AQ104" s="170">
        <f t="shared" si="156"/>
        <v>195</v>
      </c>
      <c r="AR104" s="170">
        <f t="shared" si="156"/>
        <v>30</v>
      </c>
      <c r="AS104" s="171">
        <f t="shared" si="156"/>
        <v>25</v>
      </c>
      <c r="AT104" s="169">
        <f t="shared" si="156"/>
        <v>2</v>
      </c>
      <c r="AU104" s="170">
        <f t="shared" si="156"/>
        <v>30</v>
      </c>
      <c r="AV104" s="170">
        <f t="shared" si="156"/>
        <v>16</v>
      </c>
      <c r="AW104" s="170">
        <f t="shared" si="156"/>
        <v>240</v>
      </c>
      <c r="AX104" s="170">
        <f t="shared" si="156"/>
        <v>30</v>
      </c>
      <c r="AY104" s="172">
        <f t="shared" si="156"/>
        <v>18</v>
      </c>
      <c r="AZ104" s="169">
        <f t="shared" si="156"/>
        <v>114</v>
      </c>
      <c r="BA104" s="170">
        <f t="shared" si="156"/>
        <v>1710</v>
      </c>
      <c r="BB104" s="170">
        <f t="shared" si="156"/>
        <v>79</v>
      </c>
      <c r="BC104" s="170">
        <f t="shared" si="156"/>
        <v>1185</v>
      </c>
      <c r="BD104" s="170">
        <f t="shared" si="156"/>
        <v>240</v>
      </c>
      <c r="BE104" s="170">
        <f t="shared" si="156"/>
        <v>193</v>
      </c>
      <c r="BF104" s="442"/>
      <c r="BG104" s="173"/>
    </row>
    <row r="105" spans="1:59" s="216" customFormat="1" ht="16.149999999999999" customHeight="1" thickBot="1" x14ac:dyDescent="0.25">
      <c r="A105" s="175"/>
      <c r="B105" s="176"/>
      <c r="C105" s="177"/>
      <c r="D105" s="698">
        <f>SUM(E103,G103)</f>
        <v>474</v>
      </c>
      <c r="E105" s="699"/>
      <c r="F105" s="699"/>
      <c r="G105" s="699"/>
      <c r="H105" s="699"/>
      <c r="I105" s="700"/>
      <c r="J105" s="698">
        <f>SUM(K103,M103)</f>
        <v>360</v>
      </c>
      <c r="K105" s="699"/>
      <c r="L105" s="699"/>
      <c r="M105" s="699"/>
      <c r="N105" s="699"/>
      <c r="O105" s="700"/>
      <c r="P105" s="698">
        <f>SUM(Q103,S103)</f>
        <v>360</v>
      </c>
      <c r="Q105" s="699"/>
      <c r="R105" s="699"/>
      <c r="S105" s="699"/>
      <c r="T105" s="699"/>
      <c r="U105" s="700"/>
      <c r="V105" s="698">
        <f>SUM(W103,Y103)</f>
        <v>330</v>
      </c>
      <c r="W105" s="699"/>
      <c r="X105" s="699"/>
      <c r="Y105" s="699"/>
      <c r="Z105" s="699"/>
      <c r="AA105" s="700"/>
      <c r="AB105" s="698">
        <f>SUM(AC103,AE103)</f>
        <v>360</v>
      </c>
      <c r="AC105" s="699"/>
      <c r="AD105" s="699"/>
      <c r="AE105" s="699"/>
      <c r="AF105" s="699"/>
      <c r="AG105" s="700"/>
      <c r="AH105" s="698">
        <f>SUM(AI103,AK103)</f>
        <v>285</v>
      </c>
      <c r="AI105" s="699"/>
      <c r="AJ105" s="699"/>
      <c r="AK105" s="699"/>
      <c r="AL105" s="699"/>
      <c r="AM105" s="700"/>
      <c r="AN105" s="698">
        <f>SUM(AO103,AQ103)</f>
        <v>375</v>
      </c>
      <c r="AO105" s="699"/>
      <c r="AP105" s="699"/>
      <c r="AQ105" s="699"/>
      <c r="AR105" s="699"/>
      <c r="AS105" s="700"/>
      <c r="AT105" s="698">
        <f>SUM(AU103,AW103)</f>
        <v>270</v>
      </c>
      <c r="AU105" s="699"/>
      <c r="AV105" s="699"/>
      <c r="AW105" s="699"/>
      <c r="AX105" s="699"/>
      <c r="AY105" s="701"/>
      <c r="AZ105" s="178"/>
      <c r="BA105" s="179">
        <f>D105+J105+P105+V105+AB105+AH105+AN105+AT105</f>
        <v>2814</v>
      </c>
      <c r="BB105" s="179"/>
      <c r="BC105" s="179"/>
      <c r="BD105" s="179">
        <f>BA103+BC103</f>
        <v>2895</v>
      </c>
      <c r="BE105" s="180"/>
      <c r="BF105" s="443"/>
      <c r="BG105" s="181"/>
    </row>
    <row r="106" spans="1:59" s="309" customFormat="1" ht="16.149999999999999" customHeight="1" x14ac:dyDescent="0.2">
      <c r="A106" s="319" t="s">
        <v>13</v>
      </c>
      <c r="B106" s="320"/>
      <c r="C106" s="321" t="s">
        <v>224</v>
      </c>
      <c r="D106" s="702"/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3"/>
      <c r="AD106" s="703"/>
      <c r="AE106" s="703"/>
      <c r="AF106" s="703"/>
      <c r="AG106" s="703"/>
      <c r="AH106" s="671"/>
      <c r="AI106" s="671"/>
      <c r="AJ106" s="671"/>
      <c r="AK106" s="671"/>
      <c r="AL106" s="671"/>
      <c r="AM106" s="671"/>
      <c r="AN106" s="671"/>
      <c r="AO106" s="671"/>
      <c r="AP106" s="671"/>
      <c r="AQ106" s="671"/>
      <c r="AR106" s="671"/>
      <c r="AS106" s="671"/>
      <c r="AT106" s="671"/>
      <c r="AU106" s="671"/>
      <c r="AV106" s="671"/>
      <c r="AW106" s="671"/>
      <c r="AX106" s="671"/>
      <c r="AY106" s="182"/>
      <c r="AZ106" s="183"/>
      <c r="BA106" s="183"/>
      <c r="BB106" s="183"/>
      <c r="BC106" s="183"/>
      <c r="BD106" s="183"/>
      <c r="BE106" s="184"/>
      <c r="BF106" s="428"/>
      <c r="BG106" s="24"/>
    </row>
    <row r="107" spans="1:59" s="309" customFormat="1" ht="16.149999999999999" customHeight="1" x14ac:dyDescent="0.2">
      <c r="A107" s="41"/>
      <c r="B107" s="322" t="s">
        <v>225</v>
      </c>
      <c r="C107" s="335" t="s">
        <v>226</v>
      </c>
      <c r="D107" s="185"/>
      <c r="E107" s="186" t="str">
        <f t="shared" ref="E107:E123" si="157">IF(D107*15=0,"",D107*15)</f>
        <v/>
      </c>
      <c r="F107" s="187"/>
      <c r="G107" s="186" t="str">
        <f t="shared" ref="G107:G123" si="158">IF(F107*15=0,"",F107*15)</f>
        <v/>
      </c>
      <c r="H107" s="188"/>
      <c r="I107" s="189"/>
      <c r="J107" s="190">
        <v>4</v>
      </c>
      <c r="K107" s="186">
        <f t="shared" ref="K107:K123" si="159">IF(J107*15=0,"",J107*15)</f>
        <v>60</v>
      </c>
      <c r="L107" s="187"/>
      <c r="M107" s="186" t="str">
        <f t="shared" ref="M107:M112" si="160">IF(L107*15=0,"",L107*15)</f>
        <v/>
      </c>
      <c r="N107" s="188"/>
      <c r="O107" s="189" t="s">
        <v>428</v>
      </c>
      <c r="P107" s="190">
        <v>4</v>
      </c>
      <c r="Q107" s="186">
        <f t="shared" ref="Q107:Q112" si="161">IF(P107*15=0,"",P107*15)</f>
        <v>60</v>
      </c>
      <c r="R107" s="187"/>
      <c r="S107" s="186" t="str">
        <f t="shared" ref="S107:S112" si="162">IF(R107*15=0,"",R107*15)</f>
        <v/>
      </c>
      <c r="T107" s="188"/>
      <c r="U107" s="189" t="s">
        <v>428</v>
      </c>
      <c r="V107" s="190">
        <v>4</v>
      </c>
      <c r="W107" s="186">
        <f t="shared" ref="W107:W112" si="163">IF(V107*15=0,"",V107*15)</f>
        <v>60</v>
      </c>
      <c r="X107" s="187"/>
      <c r="Y107" s="186" t="str">
        <f t="shared" ref="Y107:Y112" si="164">IF(X107*15=0,"",X107*15)</f>
        <v/>
      </c>
      <c r="Z107" s="188"/>
      <c r="AA107" s="189" t="s">
        <v>428</v>
      </c>
      <c r="AB107" s="190"/>
      <c r="AC107" s="186" t="str">
        <f t="shared" ref="AC107:AC112" si="165">IF(AB107*15=0,"",AB107*15)</f>
        <v/>
      </c>
      <c r="AD107" s="187"/>
      <c r="AE107" s="186" t="str">
        <f t="shared" ref="AE107:AE112" si="166">IF(AD107*15=0,"",AD107*15)</f>
        <v/>
      </c>
      <c r="AF107" s="188"/>
      <c r="AG107" s="191"/>
      <c r="AH107" s="190"/>
      <c r="AI107" s="186" t="str">
        <f t="shared" ref="AI107:AI112" si="167">IF(AH107*15=0,"",AH107*15)</f>
        <v/>
      </c>
      <c r="AJ107" s="187"/>
      <c r="AK107" s="186" t="str">
        <f t="shared" ref="AK107:AK112" si="168">IF(AJ107*15=0,"",AJ107*15)</f>
        <v/>
      </c>
      <c r="AL107" s="188"/>
      <c r="AM107" s="191"/>
      <c r="AN107" s="190"/>
      <c r="AO107" s="186" t="str">
        <f t="shared" ref="AO107:AO111" si="169">IF(AN107*15=0,"",AN107*15)</f>
        <v/>
      </c>
      <c r="AP107" s="187"/>
      <c r="AQ107" s="186" t="str">
        <f t="shared" ref="AQ107:AQ111" si="170">IF(AP107*15=0,"",AP107*15)</f>
        <v/>
      </c>
      <c r="AR107" s="188"/>
      <c r="AS107" s="191"/>
      <c r="AT107" s="190"/>
      <c r="AU107" s="186" t="str">
        <f t="shared" ref="AU107:AU112" si="171">IF(AT107*15=0,"",AT107*15)</f>
        <v/>
      </c>
      <c r="AV107" s="187"/>
      <c r="AW107" s="186" t="str">
        <f t="shared" ref="AW107:AW112" si="172">IF(AV107*15=0,"",AV107*15)</f>
        <v/>
      </c>
      <c r="AX107" s="188"/>
      <c r="AY107" s="191"/>
      <c r="AZ107" s="192">
        <f t="shared" ref="AZ107:AZ123" si="173">IF(D107+J107+P107+V107+AB107+AH107+AN107+AT107=0,"",D107+J107+P107+V107+AB107+AH107+AN107+AT107)</f>
        <v>12</v>
      </c>
      <c r="BA107" s="186">
        <f t="shared" ref="BA107:BA123" si="174">IF((D107+J107+P107+V107+AB107+AH107+AN107+AT107)*15=0,"",(D107+J107+P107+V107+AB107+AH107+AN107+AT107)*15)</f>
        <v>180</v>
      </c>
      <c r="BB107" s="193" t="str">
        <f t="shared" ref="BB107:BB119" si="175">IF(F107+L107+R107+X107+AD107+AJ107+AP107+AV107=0,"",F107+L107+R107+X107+AD107+AJ107+AP107+AV107)</f>
        <v/>
      </c>
      <c r="BC107" s="186" t="str">
        <f t="shared" ref="BC107:BC123" si="176">IF((F107+L107+R107+X107+AD107+AJ107+AP107+AV107)*15=0,"",(F107+L107+R107+X107+AD107+AJ107+AP107+AV107)*15)</f>
        <v/>
      </c>
      <c r="BD107" s="193"/>
      <c r="BE107" s="194">
        <f>IF((D107+J107+P107+V107+AB107+F107+L107+R107+X107+AD107+AH107+AN107+AT107+AJ107+AP107+AV107)=0,"",(D107+J107+P107+V107+AB107+F107+L107+R107+X107+AD107+AH107+AN107+AT107+AJ107+AP107+AV107))</f>
        <v>12</v>
      </c>
      <c r="BF107" s="428"/>
      <c r="BG107" s="24"/>
    </row>
    <row r="108" spans="1:59" s="588" customFormat="1" ht="16.149999999999999" customHeight="1" x14ac:dyDescent="0.3">
      <c r="A108" s="5" t="s">
        <v>273</v>
      </c>
      <c r="B108" s="337" t="s">
        <v>225</v>
      </c>
      <c r="C108" s="335" t="s">
        <v>274</v>
      </c>
      <c r="D108" s="251"/>
      <c r="E108" s="8"/>
      <c r="F108" s="7"/>
      <c r="G108" s="8"/>
      <c r="H108" s="338"/>
      <c r="I108" s="252"/>
      <c r="J108" s="6"/>
      <c r="K108" s="8">
        <v>8</v>
      </c>
      <c r="L108" s="7"/>
      <c r="M108" s="8">
        <v>5</v>
      </c>
      <c r="N108" s="338"/>
      <c r="O108" s="252" t="s">
        <v>43</v>
      </c>
      <c r="P108" s="6"/>
      <c r="Q108" s="8"/>
      <c r="R108" s="7"/>
      <c r="S108" s="8"/>
      <c r="T108" s="338"/>
      <c r="U108" s="252"/>
      <c r="V108" s="6"/>
      <c r="W108" s="8"/>
      <c r="X108" s="7"/>
      <c r="Y108" s="8"/>
      <c r="Z108" s="338"/>
      <c r="AA108" s="252"/>
      <c r="AB108" s="6"/>
      <c r="AC108" s="186" t="str">
        <f t="shared" si="165"/>
        <v/>
      </c>
      <c r="AD108" s="7"/>
      <c r="AE108" s="186" t="str">
        <f t="shared" si="166"/>
        <v/>
      </c>
      <c r="AF108" s="188"/>
      <c r="AG108" s="244"/>
      <c r="AH108" s="190"/>
      <c r="AI108" s="186" t="str">
        <f t="shared" si="167"/>
        <v/>
      </c>
      <c r="AJ108" s="187"/>
      <c r="AK108" s="186" t="str">
        <f t="shared" si="168"/>
        <v/>
      </c>
      <c r="AL108" s="188"/>
      <c r="AM108" s="244"/>
      <c r="AN108" s="6"/>
      <c r="AO108" s="186" t="str">
        <f t="shared" si="169"/>
        <v/>
      </c>
      <c r="AP108" s="187"/>
      <c r="AQ108" s="186" t="str">
        <f t="shared" si="170"/>
        <v/>
      </c>
      <c r="AR108" s="188"/>
      <c r="AS108" s="244"/>
      <c r="AT108" s="6"/>
      <c r="AU108" s="186" t="str">
        <f t="shared" si="171"/>
        <v/>
      </c>
      <c r="AV108" s="187"/>
      <c r="AW108" s="186" t="str">
        <f t="shared" si="172"/>
        <v/>
      </c>
      <c r="AX108" s="188"/>
      <c r="AY108" s="244"/>
      <c r="AZ108" s="192" t="str">
        <f t="shared" si="173"/>
        <v/>
      </c>
      <c r="BA108" s="186">
        <v>8</v>
      </c>
      <c r="BB108" s="193" t="str">
        <f t="shared" si="175"/>
        <v/>
      </c>
      <c r="BC108" s="186">
        <v>5</v>
      </c>
      <c r="BD108" s="193"/>
      <c r="BE108" s="194" t="str">
        <f>IF((D108+J108+P108+V108+AB108+F108+L108+R108+X108+AD108+AH108+AN108+AT108+AJ108+AP108+AV108)=0,"",(D108+J108+P108+V108+AB108+F108+L108+R108+X108+AD108+AH108+AN108+AT108+AJ108+AP108+AV108))</f>
        <v/>
      </c>
      <c r="BF108" s="586"/>
      <c r="BG108" s="587"/>
    </row>
    <row r="109" spans="1:59" s="309" customFormat="1" ht="16.149999999999999" customHeight="1" x14ac:dyDescent="0.2">
      <c r="A109" s="5" t="s">
        <v>415</v>
      </c>
      <c r="B109" s="322" t="s">
        <v>225</v>
      </c>
      <c r="C109" s="335" t="s">
        <v>227</v>
      </c>
      <c r="D109" s="185"/>
      <c r="E109" s="186" t="str">
        <f t="shared" si="157"/>
        <v/>
      </c>
      <c r="F109" s="187"/>
      <c r="G109" s="186" t="str">
        <f t="shared" si="158"/>
        <v/>
      </c>
      <c r="H109" s="188"/>
      <c r="I109" s="189"/>
      <c r="J109" s="190"/>
      <c r="K109" s="186" t="str">
        <f t="shared" si="159"/>
        <v/>
      </c>
      <c r="L109" s="187"/>
      <c r="M109" s="186" t="str">
        <f t="shared" si="160"/>
        <v/>
      </c>
      <c r="N109" s="188"/>
      <c r="O109" s="189"/>
      <c r="P109" s="190"/>
      <c r="Q109" s="186" t="str">
        <f t="shared" si="161"/>
        <v/>
      </c>
      <c r="R109" s="187"/>
      <c r="S109" s="186" t="str">
        <f t="shared" si="162"/>
        <v/>
      </c>
      <c r="T109" s="188"/>
      <c r="U109" s="189"/>
      <c r="V109" s="190"/>
      <c r="W109" s="186" t="str">
        <f t="shared" si="163"/>
        <v/>
      </c>
      <c r="X109" s="187"/>
      <c r="Y109" s="186" t="str">
        <f t="shared" si="164"/>
        <v/>
      </c>
      <c r="Z109" s="188"/>
      <c r="AA109" s="189"/>
      <c r="AB109" s="190">
        <v>1</v>
      </c>
      <c r="AC109" s="186">
        <f t="shared" si="165"/>
        <v>15</v>
      </c>
      <c r="AD109" s="187">
        <v>1</v>
      </c>
      <c r="AE109" s="186">
        <f t="shared" si="166"/>
        <v>15</v>
      </c>
      <c r="AF109" s="188"/>
      <c r="AG109" s="191" t="s">
        <v>31</v>
      </c>
      <c r="AH109" s="190"/>
      <c r="AI109" s="186" t="str">
        <f t="shared" si="167"/>
        <v/>
      </c>
      <c r="AJ109" s="187"/>
      <c r="AK109" s="186" t="str">
        <f t="shared" si="168"/>
        <v/>
      </c>
      <c r="AL109" s="188"/>
      <c r="AM109" s="191"/>
      <c r="AN109" s="190"/>
      <c r="AO109" s="186" t="str">
        <f t="shared" si="169"/>
        <v/>
      </c>
      <c r="AP109" s="187"/>
      <c r="AQ109" s="186" t="str">
        <f t="shared" si="170"/>
        <v/>
      </c>
      <c r="AR109" s="188"/>
      <c r="AS109" s="191"/>
      <c r="AT109" s="190"/>
      <c r="AU109" s="186" t="str">
        <f t="shared" si="171"/>
        <v/>
      </c>
      <c r="AV109" s="187"/>
      <c r="AW109" s="186" t="str">
        <f t="shared" si="172"/>
        <v/>
      </c>
      <c r="AX109" s="188"/>
      <c r="AY109" s="191"/>
      <c r="AZ109" s="192">
        <f t="shared" si="173"/>
        <v>1</v>
      </c>
      <c r="BA109" s="186">
        <f t="shared" si="174"/>
        <v>15</v>
      </c>
      <c r="BB109" s="193">
        <f t="shared" si="175"/>
        <v>1</v>
      </c>
      <c r="BC109" s="186">
        <f t="shared" si="176"/>
        <v>15</v>
      </c>
      <c r="BD109" s="193"/>
      <c r="BE109" s="194">
        <f t="shared" ref="BE109:BE123" si="177">IF((D109+J109+P109+V109+AB109+F109+L109+R109+X109+AD109+AH109+AN109+AT109+AJ109+AP109+AV109)=0,"",(D109+J109+P109+V109+AB109+F109+L109+R109+X109+AD109+AH109+AN109+AT109+AJ109+AP109+AV109))</f>
        <v>2</v>
      </c>
      <c r="BF109" s="440"/>
      <c r="BG109" s="136"/>
    </row>
    <row r="110" spans="1:59" s="309" customFormat="1" ht="16.149999999999999" customHeight="1" x14ac:dyDescent="0.2">
      <c r="A110" s="5" t="s">
        <v>416</v>
      </c>
      <c r="B110" s="322" t="s">
        <v>225</v>
      </c>
      <c r="C110" s="335" t="s">
        <v>228</v>
      </c>
      <c r="D110" s="185"/>
      <c r="E110" s="186" t="str">
        <f t="shared" si="157"/>
        <v/>
      </c>
      <c r="F110" s="187"/>
      <c r="G110" s="186" t="str">
        <f t="shared" si="158"/>
        <v/>
      </c>
      <c r="H110" s="188"/>
      <c r="I110" s="189"/>
      <c r="J110" s="190"/>
      <c r="K110" s="186" t="str">
        <f t="shared" si="159"/>
        <v/>
      </c>
      <c r="L110" s="187"/>
      <c r="M110" s="186" t="str">
        <f t="shared" si="160"/>
        <v/>
      </c>
      <c r="N110" s="188"/>
      <c r="O110" s="189"/>
      <c r="P110" s="190"/>
      <c r="Q110" s="186" t="str">
        <f t="shared" si="161"/>
        <v/>
      </c>
      <c r="R110" s="187"/>
      <c r="S110" s="186" t="str">
        <f t="shared" si="162"/>
        <v/>
      </c>
      <c r="T110" s="188"/>
      <c r="U110" s="189"/>
      <c r="V110" s="190"/>
      <c r="W110" s="186" t="str">
        <f t="shared" si="163"/>
        <v/>
      </c>
      <c r="X110" s="187"/>
      <c r="Y110" s="186" t="str">
        <f t="shared" si="164"/>
        <v/>
      </c>
      <c r="Z110" s="188"/>
      <c r="AA110" s="189"/>
      <c r="AB110" s="190"/>
      <c r="AC110" s="186" t="str">
        <f t="shared" si="165"/>
        <v/>
      </c>
      <c r="AD110" s="187"/>
      <c r="AE110" s="186" t="str">
        <f t="shared" si="166"/>
        <v/>
      </c>
      <c r="AF110" s="188"/>
      <c r="AG110" s="191"/>
      <c r="AH110" s="190">
        <v>1</v>
      </c>
      <c r="AI110" s="186">
        <f t="shared" si="167"/>
        <v>15</v>
      </c>
      <c r="AJ110" s="187">
        <v>1</v>
      </c>
      <c r="AK110" s="186">
        <f t="shared" si="168"/>
        <v>15</v>
      </c>
      <c r="AL110" s="188"/>
      <c r="AM110" s="191" t="s">
        <v>31</v>
      </c>
      <c r="AN110" s="190"/>
      <c r="AO110" s="186" t="str">
        <f t="shared" si="169"/>
        <v/>
      </c>
      <c r="AP110" s="187"/>
      <c r="AQ110" s="186" t="str">
        <f t="shared" si="170"/>
        <v/>
      </c>
      <c r="AR110" s="188"/>
      <c r="AS110" s="191"/>
      <c r="AT110" s="190"/>
      <c r="AU110" s="186" t="str">
        <f t="shared" si="171"/>
        <v/>
      </c>
      <c r="AV110" s="187"/>
      <c r="AW110" s="186" t="str">
        <f t="shared" si="172"/>
        <v/>
      </c>
      <c r="AX110" s="188"/>
      <c r="AY110" s="191"/>
      <c r="AZ110" s="192">
        <f t="shared" si="173"/>
        <v>1</v>
      </c>
      <c r="BA110" s="186">
        <f t="shared" si="174"/>
        <v>15</v>
      </c>
      <c r="BB110" s="193">
        <f t="shared" si="175"/>
        <v>1</v>
      </c>
      <c r="BC110" s="186">
        <f t="shared" si="176"/>
        <v>15</v>
      </c>
      <c r="BD110" s="193"/>
      <c r="BE110" s="194">
        <f t="shared" si="177"/>
        <v>2</v>
      </c>
      <c r="BF110" s="440"/>
      <c r="BG110" s="136"/>
    </row>
    <row r="111" spans="1:59" s="309" customFormat="1" ht="16.149999999999999" customHeight="1" x14ac:dyDescent="0.2">
      <c r="A111" s="5" t="s">
        <v>417</v>
      </c>
      <c r="B111" s="322" t="s">
        <v>225</v>
      </c>
      <c r="C111" s="335" t="s">
        <v>229</v>
      </c>
      <c r="D111" s="185"/>
      <c r="E111" s="186" t="str">
        <f t="shared" si="157"/>
        <v/>
      </c>
      <c r="F111" s="187"/>
      <c r="G111" s="186" t="str">
        <f t="shared" si="158"/>
        <v/>
      </c>
      <c r="H111" s="188"/>
      <c r="I111" s="189"/>
      <c r="J111" s="190"/>
      <c r="K111" s="186" t="str">
        <f t="shared" si="159"/>
        <v/>
      </c>
      <c r="L111" s="187"/>
      <c r="M111" s="186" t="str">
        <f t="shared" si="160"/>
        <v/>
      </c>
      <c r="N111" s="188"/>
      <c r="O111" s="189"/>
      <c r="P111" s="190"/>
      <c r="Q111" s="186" t="str">
        <f t="shared" si="161"/>
        <v/>
      </c>
      <c r="R111" s="187"/>
      <c r="S111" s="186" t="str">
        <f t="shared" si="162"/>
        <v/>
      </c>
      <c r="T111" s="188"/>
      <c r="U111" s="189"/>
      <c r="V111" s="190"/>
      <c r="W111" s="186" t="str">
        <f t="shared" si="163"/>
        <v/>
      </c>
      <c r="X111" s="187"/>
      <c r="Y111" s="186" t="str">
        <f t="shared" si="164"/>
        <v/>
      </c>
      <c r="Z111" s="188"/>
      <c r="AA111" s="189"/>
      <c r="AB111" s="190"/>
      <c r="AC111" s="186" t="str">
        <f t="shared" si="165"/>
        <v/>
      </c>
      <c r="AD111" s="187"/>
      <c r="AE111" s="186" t="str">
        <f t="shared" si="166"/>
        <v/>
      </c>
      <c r="AF111" s="188"/>
      <c r="AG111" s="191"/>
      <c r="AH111" s="190"/>
      <c r="AI111" s="186" t="str">
        <f t="shared" si="167"/>
        <v/>
      </c>
      <c r="AJ111" s="187"/>
      <c r="AK111" s="186" t="str">
        <f t="shared" si="168"/>
        <v/>
      </c>
      <c r="AL111" s="188"/>
      <c r="AM111" s="191"/>
      <c r="AN111" s="190">
        <v>1</v>
      </c>
      <c r="AO111" s="186">
        <f t="shared" si="169"/>
        <v>15</v>
      </c>
      <c r="AP111" s="187">
        <v>1</v>
      </c>
      <c r="AQ111" s="186">
        <f t="shared" si="170"/>
        <v>15</v>
      </c>
      <c r="AR111" s="188"/>
      <c r="AS111" s="191" t="s">
        <v>31</v>
      </c>
      <c r="AT111" s="190"/>
      <c r="AU111" s="186" t="str">
        <f t="shared" si="171"/>
        <v/>
      </c>
      <c r="AV111" s="187"/>
      <c r="AW111" s="186" t="str">
        <f t="shared" si="172"/>
        <v/>
      </c>
      <c r="AX111" s="188"/>
      <c r="AY111" s="191"/>
      <c r="AZ111" s="192">
        <f t="shared" si="173"/>
        <v>1</v>
      </c>
      <c r="BA111" s="186">
        <f t="shared" si="174"/>
        <v>15</v>
      </c>
      <c r="BB111" s="193">
        <f t="shared" si="175"/>
        <v>1</v>
      </c>
      <c r="BC111" s="186">
        <f t="shared" si="176"/>
        <v>15</v>
      </c>
      <c r="BD111" s="193"/>
      <c r="BE111" s="194">
        <f t="shared" si="177"/>
        <v>2</v>
      </c>
      <c r="BF111" s="440"/>
      <c r="BG111" s="136"/>
    </row>
    <row r="112" spans="1:59" s="323" customFormat="1" ht="16.149999999999999" customHeight="1" x14ac:dyDescent="0.2">
      <c r="A112" s="5" t="s">
        <v>418</v>
      </c>
      <c r="B112" s="322" t="s">
        <v>225</v>
      </c>
      <c r="C112" s="335" t="s">
        <v>230</v>
      </c>
      <c r="D112" s="185"/>
      <c r="E112" s="186" t="str">
        <f t="shared" si="157"/>
        <v/>
      </c>
      <c r="F112" s="187"/>
      <c r="G112" s="186" t="str">
        <f t="shared" si="158"/>
        <v/>
      </c>
      <c r="H112" s="188"/>
      <c r="I112" s="189"/>
      <c r="J112" s="190"/>
      <c r="K112" s="186" t="str">
        <f t="shared" si="159"/>
        <v/>
      </c>
      <c r="L112" s="187"/>
      <c r="M112" s="186" t="str">
        <f t="shared" si="160"/>
        <v/>
      </c>
      <c r="N112" s="188"/>
      <c r="O112" s="189"/>
      <c r="P112" s="190"/>
      <c r="Q112" s="186" t="str">
        <f t="shared" si="161"/>
        <v/>
      </c>
      <c r="R112" s="187"/>
      <c r="S112" s="186" t="str">
        <f t="shared" si="162"/>
        <v/>
      </c>
      <c r="T112" s="188"/>
      <c r="U112" s="189"/>
      <c r="V112" s="190"/>
      <c r="W112" s="186" t="str">
        <f t="shared" si="163"/>
        <v/>
      </c>
      <c r="X112" s="187"/>
      <c r="Y112" s="186" t="str">
        <f t="shared" si="164"/>
        <v/>
      </c>
      <c r="Z112" s="188"/>
      <c r="AA112" s="189"/>
      <c r="AB112" s="190"/>
      <c r="AC112" s="186" t="str">
        <f t="shared" si="165"/>
        <v/>
      </c>
      <c r="AD112" s="187"/>
      <c r="AE112" s="186" t="str">
        <f t="shared" si="166"/>
        <v/>
      </c>
      <c r="AF112" s="188"/>
      <c r="AG112" s="191"/>
      <c r="AH112" s="190"/>
      <c r="AI112" s="186" t="str">
        <f t="shared" si="167"/>
        <v/>
      </c>
      <c r="AJ112" s="187"/>
      <c r="AK112" s="186" t="str">
        <f t="shared" si="168"/>
        <v/>
      </c>
      <c r="AL112" s="188"/>
      <c r="AM112" s="191"/>
      <c r="AN112" s="190"/>
      <c r="AO112" s="186"/>
      <c r="AP112" s="187"/>
      <c r="AQ112" s="186"/>
      <c r="AR112" s="188"/>
      <c r="AS112" s="191"/>
      <c r="AT112" s="190">
        <v>1</v>
      </c>
      <c r="AU112" s="186">
        <f t="shared" si="171"/>
        <v>15</v>
      </c>
      <c r="AV112" s="187">
        <v>1</v>
      </c>
      <c r="AW112" s="186">
        <f t="shared" si="172"/>
        <v>15</v>
      </c>
      <c r="AX112" s="188"/>
      <c r="AY112" s="191" t="s">
        <v>31</v>
      </c>
      <c r="AZ112" s="192">
        <f t="shared" si="173"/>
        <v>1</v>
      </c>
      <c r="BA112" s="186">
        <f t="shared" si="174"/>
        <v>15</v>
      </c>
      <c r="BB112" s="193">
        <f t="shared" si="175"/>
        <v>1</v>
      </c>
      <c r="BC112" s="186">
        <f t="shared" si="176"/>
        <v>15</v>
      </c>
      <c r="BD112" s="193"/>
      <c r="BE112" s="194">
        <f t="shared" si="177"/>
        <v>2</v>
      </c>
      <c r="BF112" s="440"/>
      <c r="BG112" s="136"/>
    </row>
    <row r="113" spans="1:59" s="309" customFormat="1" ht="16.149999999999999" customHeight="1" x14ac:dyDescent="0.2">
      <c r="A113" s="41" t="s">
        <v>231</v>
      </c>
      <c r="B113" s="322" t="s">
        <v>225</v>
      </c>
      <c r="C113" s="336" t="s">
        <v>232</v>
      </c>
      <c r="D113" s="185"/>
      <c r="E113" s="186" t="str">
        <f t="shared" si="157"/>
        <v/>
      </c>
      <c r="F113" s="187"/>
      <c r="G113" s="186" t="str">
        <f t="shared" si="158"/>
        <v/>
      </c>
      <c r="H113" s="188"/>
      <c r="I113" s="189"/>
      <c r="J113" s="190"/>
      <c r="K113" s="186" t="str">
        <f t="shared" si="159"/>
        <v/>
      </c>
      <c r="L113" s="187">
        <v>2</v>
      </c>
      <c r="M113" s="186">
        <v>30</v>
      </c>
      <c r="N113" s="188"/>
      <c r="O113" s="189" t="s">
        <v>43</v>
      </c>
      <c r="P113" s="190"/>
      <c r="Q113" s="186"/>
      <c r="R113" s="187"/>
      <c r="S113" s="186"/>
      <c r="T113" s="188"/>
      <c r="U113" s="189"/>
      <c r="V113" s="190"/>
      <c r="W113" s="186"/>
      <c r="X113" s="187"/>
      <c r="Y113" s="186"/>
      <c r="Z113" s="188"/>
      <c r="AA113" s="189"/>
      <c r="AB113" s="190"/>
      <c r="AC113" s="186"/>
      <c r="AD113" s="187"/>
      <c r="AE113" s="186"/>
      <c r="AF113" s="188"/>
      <c r="AG113" s="191"/>
      <c r="AH113" s="190"/>
      <c r="AI113" s="186"/>
      <c r="AJ113" s="187"/>
      <c r="AK113" s="186"/>
      <c r="AL113" s="188"/>
      <c r="AM113" s="191"/>
      <c r="AN113" s="190"/>
      <c r="AO113" s="186"/>
      <c r="AP113" s="187"/>
      <c r="AQ113" s="186"/>
      <c r="AR113" s="188"/>
      <c r="AS113" s="191"/>
      <c r="AT113" s="190"/>
      <c r="AU113" s="186"/>
      <c r="AV113" s="187"/>
      <c r="AW113" s="186"/>
      <c r="AX113" s="188"/>
      <c r="AY113" s="191"/>
      <c r="AZ113" s="192" t="str">
        <f t="shared" si="173"/>
        <v/>
      </c>
      <c r="BA113" s="186" t="str">
        <f t="shared" si="174"/>
        <v/>
      </c>
      <c r="BB113" s="193">
        <f t="shared" si="175"/>
        <v>2</v>
      </c>
      <c r="BC113" s="186">
        <f t="shared" si="176"/>
        <v>30</v>
      </c>
      <c r="BD113" s="193"/>
      <c r="BE113" s="194">
        <f t="shared" si="177"/>
        <v>2</v>
      </c>
      <c r="BF113" s="440"/>
      <c r="BG113" s="136"/>
    </row>
    <row r="114" spans="1:59" s="309" customFormat="1" ht="16.149999999999999" customHeight="1" x14ac:dyDescent="0.2">
      <c r="A114" s="41" t="s">
        <v>233</v>
      </c>
      <c r="B114" s="322" t="s">
        <v>225</v>
      </c>
      <c r="C114" s="336" t="s">
        <v>234</v>
      </c>
      <c r="D114" s="185"/>
      <c r="E114" s="186" t="str">
        <f t="shared" si="157"/>
        <v/>
      </c>
      <c r="F114" s="187"/>
      <c r="G114" s="186" t="str">
        <f t="shared" si="158"/>
        <v/>
      </c>
      <c r="H114" s="188"/>
      <c r="I114" s="189"/>
      <c r="J114" s="190"/>
      <c r="K114" s="186" t="str">
        <f t="shared" si="159"/>
        <v/>
      </c>
      <c r="L114" s="187"/>
      <c r="M114" s="186" t="str">
        <f t="shared" ref="M114:M123" si="178">IF(L114*15=0,"",L114*15)</f>
        <v/>
      </c>
      <c r="N114" s="188"/>
      <c r="O114" s="189"/>
      <c r="P114" s="190"/>
      <c r="Q114" s="186"/>
      <c r="R114" s="187">
        <v>2</v>
      </c>
      <c r="S114" s="186">
        <v>30</v>
      </c>
      <c r="T114" s="188"/>
      <c r="U114" s="189" t="s">
        <v>43</v>
      </c>
      <c r="V114" s="190"/>
      <c r="W114" s="186"/>
      <c r="X114" s="187"/>
      <c r="Y114" s="186"/>
      <c r="Z114" s="188"/>
      <c r="AA114" s="189"/>
      <c r="AB114" s="190"/>
      <c r="AC114" s="186"/>
      <c r="AD114" s="187"/>
      <c r="AE114" s="186"/>
      <c r="AF114" s="188"/>
      <c r="AG114" s="191"/>
      <c r="AH114" s="190"/>
      <c r="AI114" s="186"/>
      <c r="AJ114" s="187"/>
      <c r="AK114" s="186"/>
      <c r="AL114" s="188"/>
      <c r="AM114" s="191"/>
      <c r="AN114" s="190"/>
      <c r="AO114" s="186"/>
      <c r="AP114" s="187"/>
      <c r="AQ114" s="186"/>
      <c r="AR114" s="188"/>
      <c r="AS114" s="191"/>
      <c r="AT114" s="190"/>
      <c r="AU114" s="186"/>
      <c r="AV114" s="187"/>
      <c r="AW114" s="186"/>
      <c r="AX114" s="188"/>
      <c r="AY114" s="191"/>
      <c r="AZ114" s="192" t="str">
        <f t="shared" si="173"/>
        <v/>
      </c>
      <c r="BA114" s="186" t="str">
        <f t="shared" si="174"/>
        <v/>
      </c>
      <c r="BB114" s="193">
        <f t="shared" si="175"/>
        <v>2</v>
      </c>
      <c r="BC114" s="186">
        <f t="shared" si="176"/>
        <v>30</v>
      </c>
      <c r="BD114" s="193"/>
      <c r="BE114" s="194">
        <f t="shared" si="177"/>
        <v>2</v>
      </c>
      <c r="BF114" s="440"/>
      <c r="BG114" s="136"/>
    </row>
    <row r="115" spans="1:59" s="309" customFormat="1" ht="16.149999999999999" customHeight="1" x14ac:dyDescent="0.2">
      <c r="A115" s="41" t="s">
        <v>235</v>
      </c>
      <c r="B115" s="322" t="s">
        <v>225</v>
      </c>
      <c r="C115" s="336" t="s">
        <v>236</v>
      </c>
      <c r="D115" s="185"/>
      <c r="E115" s="186" t="str">
        <f t="shared" si="157"/>
        <v/>
      </c>
      <c r="F115" s="187"/>
      <c r="G115" s="186" t="str">
        <f t="shared" si="158"/>
        <v/>
      </c>
      <c r="H115" s="188"/>
      <c r="I115" s="189"/>
      <c r="J115" s="190"/>
      <c r="K115" s="186" t="str">
        <f t="shared" si="159"/>
        <v/>
      </c>
      <c r="L115" s="187"/>
      <c r="M115" s="186" t="str">
        <f t="shared" si="178"/>
        <v/>
      </c>
      <c r="N115" s="188"/>
      <c r="O115" s="189"/>
      <c r="P115" s="190"/>
      <c r="Q115" s="186" t="str">
        <f t="shared" ref="Q115:Q123" si="179">IF(P115*15=0,"",P115*15)</f>
        <v/>
      </c>
      <c r="R115" s="187"/>
      <c r="S115" s="186" t="str">
        <f t="shared" ref="S115:S123" si="180">IF(R115*15=0,"",R115*15)</f>
        <v/>
      </c>
      <c r="T115" s="188"/>
      <c r="U115" s="189"/>
      <c r="V115" s="190"/>
      <c r="W115" s="186" t="str">
        <f t="shared" ref="W115:W123" si="181">IF(V115*15=0,"",V115*15)</f>
        <v/>
      </c>
      <c r="X115" s="198">
        <v>2</v>
      </c>
      <c r="Y115" s="197">
        <v>30</v>
      </c>
      <c r="Z115" s="188"/>
      <c r="AA115" s="189" t="s">
        <v>43</v>
      </c>
      <c r="AB115" s="190"/>
      <c r="AC115" s="186" t="str">
        <f t="shared" ref="AC115:AC123" si="182">IF(AB115*15=0,"",AB115*15)</f>
        <v/>
      </c>
      <c r="AD115" s="187"/>
      <c r="AE115" s="186" t="str">
        <f t="shared" ref="AE115:AE123" si="183">IF(AD115*15=0,"",AD115*15)</f>
        <v/>
      </c>
      <c r="AF115" s="188"/>
      <c r="AG115" s="191"/>
      <c r="AH115" s="190"/>
      <c r="AI115" s="186" t="str">
        <f t="shared" ref="AI115:AI123" si="184">IF(AH115*15=0,"",AH115*15)</f>
        <v/>
      </c>
      <c r="AJ115" s="187"/>
      <c r="AK115" s="186" t="str">
        <f t="shared" ref="AK115:AK123" si="185">IF(AJ115*15=0,"",AJ115*15)</f>
        <v/>
      </c>
      <c r="AL115" s="188"/>
      <c r="AM115" s="191"/>
      <c r="AN115" s="190"/>
      <c r="AO115" s="186" t="str">
        <f t="shared" ref="AO115:AO123" si="186">IF(AN115*15=0,"",AN115*15)</f>
        <v/>
      </c>
      <c r="AP115" s="187"/>
      <c r="AQ115" s="186" t="str">
        <f t="shared" ref="AQ115" si="187">IF(AP115*15=0,"",AP115*15)</f>
        <v/>
      </c>
      <c r="AR115" s="188"/>
      <c r="AS115" s="191"/>
      <c r="AT115" s="190"/>
      <c r="AU115" s="186" t="str">
        <f t="shared" ref="AU115:AU123" si="188">IF(AT115*15=0,"",AT115*15)</f>
        <v/>
      </c>
      <c r="AV115" s="187"/>
      <c r="AW115" s="186" t="str">
        <f t="shared" ref="AW115:AW123" si="189">IF(AV115*15=0,"",AV115*15)</f>
        <v/>
      </c>
      <c r="AX115" s="188"/>
      <c r="AY115" s="191"/>
      <c r="AZ115" s="192" t="str">
        <f t="shared" si="173"/>
        <v/>
      </c>
      <c r="BA115" s="186" t="str">
        <f t="shared" si="174"/>
        <v/>
      </c>
      <c r="BB115" s="193">
        <f t="shared" si="175"/>
        <v>2</v>
      </c>
      <c r="BC115" s="186">
        <f t="shared" si="176"/>
        <v>30</v>
      </c>
      <c r="BD115" s="193"/>
      <c r="BE115" s="194">
        <f t="shared" si="177"/>
        <v>2</v>
      </c>
      <c r="BF115" s="428"/>
      <c r="BG115" s="24"/>
    </row>
    <row r="116" spans="1:59" s="309" customFormat="1" ht="16.149999999999999" customHeight="1" x14ac:dyDescent="0.2">
      <c r="A116" s="41" t="s">
        <v>237</v>
      </c>
      <c r="B116" s="322" t="s">
        <v>225</v>
      </c>
      <c r="C116" s="336" t="s">
        <v>238</v>
      </c>
      <c r="D116" s="185"/>
      <c r="E116" s="186" t="str">
        <f t="shared" si="157"/>
        <v/>
      </c>
      <c r="F116" s="187"/>
      <c r="G116" s="186" t="str">
        <f t="shared" si="158"/>
        <v/>
      </c>
      <c r="H116" s="188"/>
      <c r="I116" s="189"/>
      <c r="J116" s="190"/>
      <c r="K116" s="186" t="str">
        <f t="shared" si="159"/>
        <v/>
      </c>
      <c r="L116" s="187"/>
      <c r="M116" s="186" t="str">
        <f t="shared" si="178"/>
        <v/>
      </c>
      <c r="N116" s="188"/>
      <c r="O116" s="189"/>
      <c r="P116" s="190"/>
      <c r="Q116" s="186"/>
      <c r="R116" s="187"/>
      <c r="S116" s="186"/>
      <c r="T116" s="188"/>
      <c r="U116" s="189"/>
      <c r="V116" s="190"/>
      <c r="W116" s="186"/>
      <c r="X116" s="187"/>
      <c r="Y116" s="186"/>
      <c r="Z116" s="188"/>
      <c r="AA116" s="189"/>
      <c r="AB116" s="190"/>
      <c r="AC116" s="186"/>
      <c r="AD116" s="187">
        <v>4</v>
      </c>
      <c r="AE116" s="186">
        <v>60</v>
      </c>
      <c r="AF116" s="188"/>
      <c r="AG116" s="191" t="s">
        <v>43</v>
      </c>
      <c r="AH116" s="190"/>
      <c r="AI116" s="186"/>
      <c r="AJ116" s="187"/>
      <c r="AK116" s="186"/>
      <c r="AL116" s="188"/>
      <c r="AM116" s="191"/>
      <c r="AN116" s="190"/>
      <c r="AO116" s="186"/>
      <c r="AP116" s="187"/>
      <c r="AQ116" s="186"/>
      <c r="AR116" s="188"/>
      <c r="AS116" s="191"/>
      <c r="AT116" s="190"/>
      <c r="AU116" s="186"/>
      <c r="AV116" s="187"/>
      <c r="AW116" s="186"/>
      <c r="AX116" s="188"/>
      <c r="AY116" s="191"/>
      <c r="AZ116" s="192" t="str">
        <f t="shared" si="173"/>
        <v/>
      </c>
      <c r="BA116" s="186" t="str">
        <f t="shared" si="174"/>
        <v/>
      </c>
      <c r="BB116" s="193">
        <f t="shared" si="175"/>
        <v>4</v>
      </c>
      <c r="BC116" s="186">
        <f t="shared" si="176"/>
        <v>60</v>
      </c>
      <c r="BD116" s="193"/>
      <c r="BE116" s="194">
        <f t="shared" si="177"/>
        <v>4</v>
      </c>
      <c r="BF116" s="428"/>
      <c r="BG116" s="24"/>
    </row>
    <row r="117" spans="1:59" s="309" customFormat="1" ht="16.149999999999999" customHeight="1" x14ac:dyDescent="0.2">
      <c r="A117" s="41" t="s">
        <v>239</v>
      </c>
      <c r="B117" s="322" t="s">
        <v>225</v>
      </c>
      <c r="C117" s="336" t="s">
        <v>240</v>
      </c>
      <c r="D117" s="185"/>
      <c r="E117" s="186" t="str">
        <f t="shared" si="157"/>
        <v/>
      </c>
      <c r="F117" s="187"/>
      <c r="G117" s="186" t="str">
        <f t="shared" si="158"/>
        <v/>
      </c>
      <c r="H117" s="188"/>
      <c r="I117" s="189"/>
      <c r="J117" s="190"/>
      <c r="K117" s="186" t="str">
        <f t="shared" si="159"/>
        <v/>
      </c>
      <c r="L117" s="187"/>
      <c r="M117" s="186" t="str">
        <f t="shared" si="178"/>
        <v/>
      </c>
      <c r="N117" s="188"/>
      <c r="O117" s="189"/>
      <c r="P117" s="190"/>
      <c r="Q117" s="186"/>
      <c r="R117" s="187"/>
      <c r="S117" s="186"/>
      <c r="T117" s="188"/>
      <c r="U117" s="189"/>
      <c r="V117" s="190"/>
      <c r="W117" s="186"/>
      <c r="X117" s="187"/>
      <c r="Y117" s="186"/>
      <c r="Z117" s="188"/>
      <c r="AA117" s="189"/>
      <c r="AB117" s="190"/>
      <c r="AC117" s="186"/>
      <c r="AD117" s="187"/>
      <c r="AE117" s="186"/>
      <c r="AF117" s="188"/>
      <c r="AG117" s="191"/>
      <c r="AH117" s="190"/>
      <c r="AI117" s="186"/>
      <c r="AJ117" s="198">
        <v>3</v>
      </c>
      <c r="AK117" s="197">
        <v>45</v>
      </c>
      <c r="AL117" s="188"/>
      <c r="AM117" s="191" t="s">
        <v>43</v>
      </c>
      <c r="AN117" s="190"/>
      <c r="AO117" s="186"/>
      <c r="AP117" s="187"/>
      <c r="AQ117" s="186"/>
      <c r="AR117" s="188"/>
      <c r="AS117" s="191"/>
      <c r="AT117" s="190"/>
      <c r="AU117" s="186"/>
      <c r="AV117" s="187"/>
      <c r="AW117" s="186"/>
      <c r="AX117" s="195"/>
      <c r="AY117" s="191"/>
      <c r="AZ117" s="192" t="str">
        <f t="shared" si="173"/>
        <v/>
      </c>
      <c r="BA117" s="186" t="str">
        <f t="shared" si="174"/>
        <v/>
      </c>
      <c r="BB117" s="193">
        <f t="shared" si="175"/>
        <v>3</v>
      </c>
      <c r="BC117" s="186">
        <f t="shared" si="176"/>
        <v>45</v>
      </c>
      <c r="BD117" s="193"/>
      <c r="BE117" s="194">
        <f t="shared" si="177"/>
        <v>3</v>
      </c>
      <c r="BF117" s="428"/>
      <c r="BG117" s="24"/>
    </row>
    <row r="118" spans="1:59" s="253" customFormat="1" ht="16.149999999999999" customHeight="1" x14ac:dyDescent="0.2">
      <c r="A118" s="41" t="s">
        <v>241</v>
      </c>
      <c r="B118" s="324" t="s">
        <v>225</v>
      </c>
      <c r="C118" s="336" t="s">
        <v>242</v>
      </c>
      <c r="D118" s="196"/>
      <c r="E118" s="197" t="str">
        <f t="shared" si="157"/>
        <v/>
      </c>
      <c r="F118" s="198"/>
      <c r="G118" s="197" t="str">
        <f t="shared" si="158"/>
        <v/>
      </c>
      <c r="H118" s="199"/>
      <c r="I118" s="200"/>
      <c r="J118" s="201"/>
      <c r="K118" s="197" t="str">
        <f t="shared" si="159"/>
        <v/>
      </c>
      <c r="L118" s="198"/>
      <c r="M118" s="197" t="str">
        <f t="shared" si="178"/>
        <v/>
      </c>
      <c r="N118" s="199"/>
      <c r="O118" s="200"/>
      <c r="P118" s="201"/>
      <c r="Q118" s="197" t="str">
        <f t="shared" si="179"/>
        <v/>
      </c>
      <c r="R118" s="198"/>
      <c r="S118" s="197" t="str">
        <f t="shared" si="180"/>
        <v/>
      </c>
      <c r="T118" s="199"/>
      <c r="U118" s="200"/>
      <c r="V118" s="201"/>
      <c r="W118" s="197" t="str">
        <f t="shared" si="181"/>
        <v/>
      </c>
      <c r="X118" s="198"/>
      <c r="Y118" s="197" t="str">
        <f t="shared" ref="Y118:Y123" si="190">IF(X118*15=0,"",X118*15)</f>
        <v/>
      </c>
      <c r="Z118" s="199"/>
      <c r="AA118" s="200"/>
      <c r="AB118" s="201"/>
      <c r="AC118" s="197" t="str">
        <f t="shared" si="182"/>
        <v/>
      </c>
      <c r="AD118" s="198"/>
      <c r="AE118" s="197" t="str">
        <f t="shared" si="183"/>
        <v/>
      </c>
      <c r="AF118" s="199"/>
      <c r="AG118" s="599"/>
      <c r="AH118" s="201"/>
      <c r="AI118" s="197" t="str">
        <f t="shared" si="184"/>
        <v/>
      </c>
      <c r="AJ118" s="198"/>
      <c r="AK118" s="197" t="str">
        <f t="shared" si="185"/>
        <v/>
      </c>
      <c r="AL118" s="199"/>
      <c r="AM118" s="599"/>
      <c r="AN118" s="201"/>
      <c r="AO118" s="197" t="str">
        <f t="shared" si="186"/>
        <v/>
      </c>
      <c r="AP118" s="198">
        <v>3</v>
      </c>
      <c r="AQ118" s="197">
        <v>45</v>
      </c>
      <c r="AR118" s="199"/>
      <c r="AS118" s="599" t="s">
        <v>43</v>
      </c>
      <c r="AT118" s="201"/>
      <c r="AU118" s="197" t="str">
        <f t="shared" si="188"/>
        <v/>
      </c>
      <c r="AV118" s="198"/>
      <c r="AW118" s="197" t="str">
        <f t="shared" si="189"/>
        <v/>
      </c>
      <c r="AX118" s="199"/>
      <c r="AY118" s="599"/>
      <c r="AZ118" s="202" t="str">
        <f t="shared" si="173"/>
        <v/>
      </c>
      <c r="BA118" s="197" t="str">
        <f t="shared" si="174"/>
        <v/>
      </c>
      <c r="BB118" s="203">
        <f t="shared" si="175"/>
        <v>3</v>
      </c>
      <c r="BC118" s="197">
        <f t="shared" si="176"/>
        <v>45</v>
      </c>
      <c r="BD118" s="203"/>
      <c r="BE118" s="204">
        <f t="shared" si="177"/>
        <v>3</v>
      </c>
      <c r="BF118" s="425"/>
      <c r="BG118" s="3"/>
    </row>
    <row r="119" spans="1:59" s="253" customFormat="1" ht="16.149999999999999" customHeight="1" x14ac:dyDescent="0.2">
      <c r="A119" s="844" t="s">
        <v>243</v>
      </c>
      <c r="B119" s="527" t="s">
        <v>225</v>
      </c>
      <c r="C119" s="845" t="s">
        <v>244</v>
      </c>
      <c r="D119" s="399"/>
      <c r="E119" s="400" t="str">
        <f t="shared" si="157"/>
        <v/>
      </c>
      <c r="F119" s="401"/>
      <c r="G119" s="400" t="str">
        <f t="shared" si="158"/>
        <v/>
      </c>
      <c r="H119" s="402"/>
      <c r="I119" s="403"/>
      <c r="J119" s="404"/>
      <c r="K119" s="400" t="str">
        <f t="shared" si="159"/>
        <v/>
      </c>
      <c r="L119" s="401"/>
      <c r="M119" s="400" t="str">
        <f t="shared" si="178"/>
        <v/>
      </c>
      <c r="N119" s="402"/>
      <c r="O119" s="403"/>
      <c r="P119" s="404"/>
      <c r="Q119" s="400" t="str">
        <f t="shared" si="179"/>
        <v/>
      </c>
      <c r="R119" s="401"/>
      <c r="S119" s="400" t="str">
        <f t="shared" si="180"/>
        <v/>
      </c>
      <c r="T119" s="402"/>
      <c r="U119" s="403"/>
      <c r="V119" s="404"/>
      <c r="W119" s="400" t="str">
        <f t="shared" si="181"/>
        <v/>
      </c>
      <c r="X119" s="401"/>
      <c r="Y119" s="400" t="str">
        <f t="shared" si="190"/>
        <v/>
      </c>
      <c r="Z119" s="402"/>
      <c r="AA119" s="403"/>
      <c r="AB119" s="404"/>
      <c r="AC119" s="400" t="str">
        <f t="shared" si="182"/>
        <v/>
      </c>
      <c r="AD119" s="401"/>
      <c r="AE119" s="400" t="str">
        <f t="shared" si="183"/>
        <v/>
      </c>
      <c r="AF119" s="402"/>
      <c r="AG119" s="528"/>
      <c r="AH119" s="404"/>
      <c r="AI119" s="400" t="str">
        <f t="shared" si="184"/>
        <v/>
      </c>
      <c r="AJ119" s="401"/>
      <c r="AK119" s="400" t="str">
        <f t="shared" si="185"/>
        <v/>
      </c>
      <c r="AL119" s="402"/>
      <c r="AM119" s="528"/>
      <c r="AN119" s="404"/>
      <c r="AO119" s="400" t="str">
        <f t="shared" si="186"/>
        <v/>
      </c>
      <c r="AP119" s="401"/>
      <c r="AQ119" s="400" t="str">
        <f t="shared" ref="AQ119" si="191">IF(AP119*15=0,"",AP119*15)</f>
        <v/>
      </c>
      <c r="AR119" s="402"/>
      <c r="AS119" s="528"/>
      <c r="AT119" s="404"/>
      <c r="AU119" s="400" t="str">
        <f t="shared" si="188"/>
        <v/>
      </c>
      <c r="AV119" s="843">
        <v>2</v>
      </c>
      <c r="AW119" s="197">
        <f t="shared" si="189"/>
        <v>30</v>
      </c>
      <c r="AX119" s="402"/>
      <c r="AY119" s="528" t="s">
        <v>43</v>
      </c>
      <c r="AZ119" s="529" t="str">
        <f t="shared" si="173"/>
        <v/>
      </c>
      <c r="BA119" s="400" t="str">
        <f t="shared" si="174"/>
        <v/>
      </c>
      <c r="BB119" s="530">
        <f t="shared" si="175"/>
        <v>2</v>
      </c>
      <c r="BC119" s="400">
        <f t="shared" si="176"/>
        <v>30</v>
      </c>
      <c r="BD119" s="530"/>
      <c r="BE119" s="531">
        <f t="shared" si="177"/>
        <v>2</v>
      </c>
      <c r="BF119" s="425"/>
      <c r="BG119" s="3"/>
    </row>
    <row r="120" spans="1:59" s="603" customFormat="1" ht="16.149999999999999" customHeight="1" x14ac:dyDescent="0.2">
      <c r="A120" s="41" t="s">
        <v>429</v>
      </c>
      <c r="B120" s="324" t="s">
        <v>225</v>
      </c>
      <c r="C120" s="845" t="s">
        <v>430</v>
      </c>
      <c r="D120" s="196"/>
      <c r="E120" s="197" t="str">
        <f t="shared" si="157"/>
        <v/>
      </c>
      <c r="F120" s="198"/>
      <c r="G120" s="197" t="str">
        <f t="shared" si="158"/>
        <v/>
      </c>
      <c r="H120" s="199"/>
      <c r="I120" s="200"/>
      <c r="J120" s="201"/>
      <c r="K120" s="197" t="str">
        <f t="shared" si="159"/>
        <v/>
      </c>
      <c r="L120" s="198">
        <v>2</v>
      </c>
      <c r="M120" s="197">
        <f t="shared" si="178"/>
        <v>30</v>
      </c>
      <c r="N120" s="199"/>
      <c r="O120" s="200" t="s">
        <v>43</v>
      </c>
      <c r="P120" s="201"/>
      <c r="Q120" s="197" t="str">
        <f t="shared" si="179"/>
        <v/>
      </c>
      <c r="R120" s="198"/>
      <c r="S120" s="197" t="str">
        <f t="shared" si="180"/>
        <v/>
      </c>
      <c r="T120" s="199"/>
      <c r="U120" s="200"/>
      <c r="V120" s="201"/>
      <c r="W120" s="197" t="str">
        <f t="shared" si="181"/>
        <v/>
      </c>
      <c r="X120" s="198"/>
      <c r="Y120" s="197" t="str">
        <f t="shared" si="190"/>
        <v/>
      </c>
      <c r="Z120" s="199"/>
      <c r="AA120" s="200"/>
      <c r="AB120" s="201"/>
      <c r="AC120" s="197" t="str">
        <f t="shared" si="182"/>
        <v/>
      </c>
      <c r="AD120" s="198"/>
      <c r="AE120" s="197" t="str">
        <f t="shared" si="183"/>
        <v/>
      </c>
      <c r="AF120" s="199"/>
      <c r="AG120" s="599"/>
      <c r="AH120" s="201"/>
      <c r="AI120" s="197" t="str">
        <f t="shared" si="184"/>
        <v/>
      </c>
      <c r="AJ120" s="198"/>
      <c r="AK120" s="197" t="str">
        <f t="shared" si="185"/>
        <v/>
      </c>
      <c r="AL120" s="199"/>
      <c r="AM120" s="599"/>
      <c r="AN120" s="201"/>
      <c r="AO120" s="197" t="str">
        <f t="shared" si="186"/>
        <v/>
      </c>
      <c r="AP120" s="198"/>
      <c r="AQ120" s="197"/>
      <c r="AR120" s="199"/>
      <c r="AS120" s="599"/>
      <c r="AT120" s="201"/>
      <c r="AU120" s="197" t="str">
        <f t="shared" si="188"/>
        <v/>
      </c>
      <c r="AV120" s="198"/>
      <c r="AW120" s="197" t="str">
        <f t="shared" si="189"/>
        <v/>
      </c>
      <c r="AX120" s="199"/>
      <c r="AY120" s="599"/>
      <c r="AZ120" s="202" t="str">
        <f t="shared" si="173"/>
        <v/>
      </c>
      <c r="BA120" s="197" t="str">
        <f t="shared" si="174"/>
        <v/>
      </c>
      <c r="BB120" s="203">
        <f>IF(F120+L120+R120+X120+AD120+AJ120+AP120+AV120=0,"",F120+L120+R120+X120+AD120+AJ120+AP120+AV120)</f>
        <v>2</v>
      </c>
      <c r="BC120" s="197">
        <f t="shared" si="176"/>
        <v>30</v>
      </c>
      <c r="BD120" s="203"/>
      <c r="BE120" s="204">
        <f t="shared" si="177"/>
        <v>2</v>
      </c>
      <c r="BF120" s="601"/>
      <c r="BG120" s="602"/>
    </row>
    <row r="121" spans="1:59" s="603" customFormat="1" ht="16.149999999999999" customHeight="1" x14ac:dyDescent="0.2">
      <c r="A121" s="41" t="s">
        <v>432</v>
      </c>
      <c r="B121" s="324" t="s">
        <v>225</v>
      </c>
      <c r="C121" s="845" t="s">
        <v>437</v>
      </c>
      <c r="D121" s="196"/>
      <c r="E121" s="197" t="str">
        <f t="shared" si="157"/>
        <v/>
      </c>
      <c r="F121" s="198"/>
      <c r="G121" s="197" t="str">
        <f t="shared" si="158"/>
        <v/>
      </c>
      <c r="H121" s="199"/>
      <c r="I121" s="200"/>
      <c r="J121" s="201"/>
      <c r="K121" s="197" t="str">
        <f t="shared" si="159"/>
        <v/>
      </c>
      <c r="L121" s="198"/>
      <c r="M121" s="197" t="str">
        <f t="shared" si="178"/>
        <v/>
      </c>
      <c r="N121" s="199"/>
      <c r="O121" s="200"/>
      <c r="P121" s="201"/>
      <c r="Q121" s="197" t="str">
        <f t="shared" si="179"/>
        <v/>
      </c>
      <c r="R121" s="198"/>
      <c r="S121" s="197" t="str">
        <f t="shared" si="180"/>
        <v/>
      </c>
      <c r="T121" s="199"/>
      <c r="U121" s="200"/>
      <c r="V121" s="201"/>
      <c r="W121" s="197" t="str">
        <f t="shared" si="181"/>
        <v/>
      </c>
      <c r="X121" s="198">
        <v>4</v>
      </c>
      <c r="Y121" s="197">
        <f t="shared" si="190"/>
        <v>60</v>
      </c>
      <c r="Z121" s="199"/>
      <c r="AA121" s="200" t="s">
        <v>43</v>
      </c>
      <c r="AB121" s="201"/>
      <c r="AC121" s="197" t="str">
        <f t="shared" si="182"/>
        <v/>
      </c>
      <c r="AD121" s="198"/>
      <c r="AE121" s="197" t="str">
        <f t="shared" si="183"/>
        <v/>
      </c>
      <c r="AF121" s="199"/>
      <c r="AG121" s="599"/>
      <c r="AH121" s="201"/>
      <c r="AI121" s="197" t="str">
        <f t="shared" si="184"/>
        <v/>
      </c>
      <c r="AJ121" s="198"/>
      <c r="AK121" s="197" t="str">
        <f t="shared" si="185"/>
        <v/>
      </c>
      <c r="AL121" s="199"/>
      <c r="AM121" s="599"/>
      <c r="AN121" s="201"/>
      <c r="AO121" s="197" t="str">
        <f t="shared" si="186"/>
        <v/>
      </c>
      <c r="AP121" s="198"/>
      <c r="AQ121" s="197"/>
      <c r="AR121" s="199"/>
      <c r="AS121" s="599"/>
      <c r="AT121" s="201"/>
      <c r="AU121" s="197" t="str">
        <f t="shared" si="188"/>
        <v/>
      </c>
      <c r="AV121" s="198"/>
      <c r="AW121" s="197" t="str">
        <f t="shared" si="189"/>
        <v/>
      </c>
      <c r="AX121" s="199"/>
      <c r="AY121" s="599"/>
      <c r="AZ121" s="202" t="str">
        <f t="shared" si="173"/>
        <v/>
      </c>
      <c r="BA121" s="197" t="str">
        <f t="shared" si="174"/>
        <v/>
      </c>
      <c r="BB121" s="203">
        <f t="shared" ref="BB121:BB123" si="192">IF(F121+L121+R121+X121+AD121+AJ121+AP121+AV121=0,"",F121+L121+R121+X121+AD121+AJ121+AP121+AV121)</f>
        <v>4</v>
      </c>
      <c r="BC121" s="197">
        <f t="shared" si="176"/>
        <v>60</v>
      </c>
      <c r="BD121" s="203"/>
      <c r="BE121" s="204">
        <f t="shared" si="177"/>
        <v>4</v>
      </c>
      <c r="BF121" s="601"/>
      <c r="BG121" s="602"/>
    </row>
    <row r="122" spans="1:59" s="603" customFormat="1" ht="16.149999999999999" customHeight="1" x14ac:dyDescent="0.2">
      <c r="A122" s="265" t="s">
        <v>440</v>
      </c>
      <c r="B122" s="324" t="s">
        <v>225</v>
      </c>
      <c r="C122" s="605" t="s">
        <v>438</v>
      </c>
      <c r="D122" s="196"/>
      <c r="E122" s="197" t="str">
        <f t="shared" si="157"/>
        <v/>
      </c>
      <c r="F122" s="198"/>
      <c r="G122" s="197" t="str">
        <f t="shared" si="158"/>
        <v/>
      </c>
      <c r="H122" s="199"/>
      <c r="I122" s="200"/>
      <c r="J122" s="201"/>
      <c r="K122" s="197" t="str">
        <f t="shared" si="159"/>
        <v/>
      </c>
      <c r="L122" s="198"/>
      <c r="M122" s="197" t="str">
        <f t="shared" si="178"/>
        <v/>
      </c>
      <c r="N122" s="199"/>
      <c r="O122" s="200"/>
      <c r="P122" s="201"/>
      <c r="Q122" s="197" t="str">
        <f t="shared" si="179"/>
        <v/>
      </c>
      <c r="R122" s="198"/>
      <c r="S122" s="197" t="str">
        <f t="shared" si="180"/>
        <v/>
      </c>
      <c r="T122" s="199"/>
      <c r="U122" s="200"/>
      <c r="V122" s="201"/>
      <c r="W122" s="197" t="str">
        <f t="shared" si="181"/>
        <v/>
      </c>
      <c r="X122" s="198"/>
      <c r="Y122" s="197" t="str">
        <f t="shared" si="190"/>
        <v/>
      </c>
      <c r="Z122" s="199"/>
      <c r="AA122" s="200"/>
      <c r="AB122" s="201"/>
      <c r="AC122" s="197" t="str">
        <f t="shared" si="182"/>
        <v/>
      </c>
      <c r="AD122" s="198"/>
      <c r="AE122" s="197" t="str">
        <f t="shared" si="183"/>
        <v/>
      </c>
      <c r="AF122" s="199"/>
      <c r="AG122" s="599"/>
      <c r="AH122" s="201"/>
      <c r="AI122" s="197" t="str">
        <f t="shared" si="184"/>
        <v/>
      </c>
      <c r="AJ122" s="198">
        <v>8</v>
      </c>
      <c r="AK122" s="197">
        <f t="shared" si="185"/>
        <v>120</v>
      </c>
      <c r="AL122" s="199"/>
      <c r="AM122" s="599" t="s">
        <v>43</v>
      </c>
      <c r="AN122" s="201"/>
      <c r="AO122" s="197" t="str">
        <f t="shared" si="186"/>
        <v/>
      </c>
      <c r="AP122" s="198"/>
      <c r="AQ122" s="197"/>
      <c r="AR122" s="199"/>
      <c r="AS122" s="599"/>
      <c r="AT122" s="201"/>
      <c r="AU122" s="197" t="str">
        <f t="shared" si="188"/>
        <v/>
      </c>
      <c r="AV122" s="198"/>
      <c r="AW122" s="197" t="str">
        <f t="shared" si="189"/>
        <v/>
      </c>
      <c r="AX122" s="199"/>
      <c r="AY122" s="599"/>
      <c r="AZ122" s="202" t="str">
        <f t="shared" si="173"/>
        <v/>
      </c>
      <c r="BA122" s="197" t="str">
        <f t="shared" si="174"/>
        <v/>
      </c>
      <c r="BB122" s="203">
        <f t="shared" si="192"/>
        <v>8</v>
      </c>
      <c r="BC122" s="197">
        <f t="shared" si="176"/>
        <v>120</v>
      </c>
      <c r="BD122" s="203"/>
      <c r="BE122" s="204">
        <f t="shared" si="177"/>
        <v>8</v>
      </c>
      <c r="BF122" s="601"/>
      <c r="BG122" s="602"/>
    </row>
    <row r="123" spans="1:59" s="603" customFormat="1" ht="16.149999999999999" customHeight="1" x14ac:dyDescent="0.2">
      <c r="A123" s="41" t="s">
        <v>441</v>
      </c>
      <c r="B123" s="324" t="s">
        <v>225</v>
      </c>
      <c r="C123" s="845" t="s">
        <v>439</v>
      </c>
      <c r="D123" s="196"/>
      <c r="E123" s="197" t="str">
        <f t="shared" si="157"/>
        <v/>
      </c>
      <c r="F123" s="198"/>
      <c r="G123" s="197" t="str">
        <f t="shared" si="158"/>
        <v/>
      </c>
      <c r="H123" s="199"/>
      <c r="I123" s="200"/>
      <c r="J123" s="201"/>
      <c r="K123" s="197" t="str">
        <f t="shared" si="159"/>
        <v/>
      </c>
      <c r="L123" s="198"/>
      <c r="M123" s="197" t="str">
        <f t="shared" si="178"/>
        <v/>
      </c>
      <c r="N123" s="199"/>
      <c r="O123" s="200"/>
      <c r="P123" s="201"/>
      <c r="Q123" s="197" t="str">
        <f t="shared" si="179"/>
        <v/>
      </c>
      <c r="R123" s="198"/>
      <c r="S123" s="197" t="str">
        <f t="shared" si="180"/>
        <v/>
      </c>
      <c r="T123" s="199"/>
      <c r="U123" s="200"/>
      <c r="V123" s="201"/>
      <c r="W123" s="197" t="str">
        <f t="shared" si="181"/>
        <v/>
      </c>
      <c r="X123" s="198"/>
      <c r="Y123" s="197" t="str">
        <f t="shared" si="190"/>
        <v/>
      </c>
      <c r="Z123" s="199"/>
      <c r="AA123" s="200"/>
      <c r="AB123" s="201"/>
      <c r="AC123" s="197" t="str">
        <f t="shared" si="182"/>
        <v/>
      </c>
      <c r="AD123" s="198"/>
      <c r="AE123" s="197" t="str">
        <f t="shared" si="183"/>
        <v/>
      </c>
      <c r="AF123" s="199"/>
      <c r="AG123" s="599"/>
      <c r="AH123" s="201"/>
      <c r="AI123" s="197" t="str">
        <f t="shared" si="184"/>
        <v/>
      </c>
      <c r="AJ123" s="198"/>
      <c r="AK123" s="197" t="str">
        <f t="shared" si="185"/>
        <v/>
      </c>
      <c r="AL123" s="199"/>
      <c r="AM123" s="599"/>
      <c r="AN123" s="201"/>
      <c r="AO123" s="197" t="str">
        <f t="shared" si="186"/>
        <v/>
      </c>
      <c r="AP123" s="198"/>
      <c r="AQ123" s="197"/>
      <c r="AR123" s="199"/>
      <c r="AS123" s="599"/>
      <c r="AT123" s="201"/>
      <c r="AU123" s="197" t="str">
        <f t="shared" si="188"/>
        <v/>
      </c>
      <c r="AV123" s="198">
        <v>10</v>
      </c>
      <c r="AW123" s="197">
        <f t="shared" si="189"/>
        <v>150</v>
      </c>
      <c r="AX123" s="199"/>
      <c r="AY123" s="599" t="s">
        <v>43</v>
      </c>
      <c r="AZ123" s="202" t="str">
        <f t="shared" si="173"/>
        <v/>
      </c>
      <c r="BA123" s="197" t="str">
        <f t="shared" si="174"/>
        <v/>
      </c>
      <c r="BB123" s="203">
        <f t="shared" si="192"/>
        <v>10</v>
      </c>
      <c r="BC123" s="197">
        <f t="shared" si="176"/>
        <v>150</v>
      </c>
      <c r="BD123" s="203"/>
      <c r="BE123" s="204">
        <f t="shared" si="177"/>
        <v>10</v>
      </c>
      <c r="BF123" s="601"/>
      <c r="BG123" s="602"/>
    </row>
    <row r="124" spans="1:59" ht="16.149999999999999" customHeight="1" thickBot="1" x14ac:dyDescent="0.25">
      <c r="A124" s="533"/>
      <c r="B124" s="534"/>
      <c r="C124" s="535" t="s">
        <v>279</v>
      </c>
      <c r="D124" s="660" t="str">
        <f>IF(SUM(D107:D123)=0,"",SUM(D107:D123))</f>
        <v/>
      </c>
      <c r="E124" s="661" t="str">
        <f>IF(SUM(D107:D123)*15=0,"",SUM(D107:D123)*15)</f>
        <v/>
      </c>
      <c r="F124" s="662" t="str">
        <f>IF(SUM(F107:F123)=0,"",SUM(F107:F123))</f>
        <v/>
      </c>
      <c r="G124" s="662" t="str">
        <f>IF(SUM(F107:F123)*15=0,"",SUM(F107:F123)*15)</f>
        <v/>
      </c>
      <c r="H124" s="663"/>
      <c r="I124" s="664" t="str">
        <f>IF(SUM(D107:D123)+SUM(F107:F123)=0,"",SUM(D107:D123)+SUM(F107:F123))</f>
        <v/>
      </c>
      <c r="J124" s="665">
        <f>IF(SUM(J107:J123)=0,"",SUM(J107:J123))</f>
        <v>4</v>
      </c>
      <c r="K124" s="662">
        <f>SUM(K107:K123)</f>
        <v>68</v>
      </c>
      <c r="L124" s="662">
        <f>IF(SUM(L107:L123)=0,"",SUM(L107:L123))</f>
        <v>4</v>
      </c>
      <c r="M124" s="662">
        <v>65</v>
      </c>
      <c r="N124" s="663"/>
      <c r="O124" s="666">
        <f>IF(SUM(J107:J123)+SUM(L107:L123)=0,"",SUM(J107:J123)+SUM(L107:L123))</f>
        <v>8</v>
      </c>
      <c r="P124" s="536">
        <f>IF(SUM(P107:P123)=0,"",SUM(P107:P123))</f>
        <v>4</v>
      </c>
      <c r="Q124" s="537">
        <f>IF(SUM(P107:P123)*15=0,"",SUM(P107:P123)*15)</f>
        <v>60</v>
      </c>
      <c r="R124" s="537">
        <f>IF(SUM(R107:R123)=0,"",SUM(R107:R123))</f>
        <v>2</v>
      </c>
      <c r="S124" s="537">
        <f>IF(SUM(R107:R123)*15=0,"",SUM(R107:R123)*15)</f>
        <v>30</v>
      </c>
      <c r="T124" s="537">
        <v>0</v>
      </c>
      <c r="U124" s="538">
        <f>IF(SUM(P107:P123)+SUM(R107:R123)=0,"",SUM(P107:P123)+SUM(R107:R123))</f>
        <v>6</v>
      </c>
      <c r="V124" s="536">
        <f>IF(SUM(V107:V123)=0,"",SUM(V107:V123))</f>
        <v>4</v>
      </c>
      <c r="W124" s="537">
        <f>IF(SUM(V107:V123)*15=0,"",SUM(V107:V123)*15)</f>
        <v>60</v>
      </c>
      <c r="X124" s="537">
        <f>IF(SUM(X107:X123)=0,"",SUM(X107:X123))</f>
        <v>6</v>
      </c>
      <c r="Y124" s="537">
        <f>IF(SUM(X107:X123)*15=0,"",SUM(X107:X123)*15)</f>
        <v>90</v>
      </c>
      <c r="Z124" s="537">
        <v>0</v>
      </c>
      <c r="AA124" s="538">
        <f>IF(SUM(V107:V123)+SUM(X107:X123)=0,"",SUM(V107:V123)+SUM(X107:X123))</f>
        <v>10</v>
      </c>
      <c r="AB124" s="536">
        <f>IF(SUM(AB107:AB123)=0,"",SUM(AB107:AB123))</f>
        <v>1</v>
      </c>
      <c r="AC124" s="537">
        <f>IF(SUM(AB107:AB123)*15=0,"",SUM(AB107:AB123)*15)</f>
        <v>15</v>
      </c>
      <c r="AD124" s="537">
        <f>IF(SUM(AD107:AD123)=0,"",SUM(AD107:AD123))</f>
        <v>5</v>
      </c>
      <c r="AE124" s="537">
        <f>IF(SUM(AD107:AD123)*15=0,"",SUM(AD107:AD123)*15)</f>
        <v>75</v>
      </c>
      <c r="AF124" s="537">
        <v>0</v>
      </c>
      <c r="AG124" s="539">
        <f>IF(SUM(AB107:AB123)+SUM(AD107:AD123)=0,"",SUM(AB107:AB123)+SUM(AD107:AD123))</f>
        <v>6</v>
      </c>
      <c r="AH124" s="536">
        <f>IF(SUM(AH107:AH123)=0,"",SUM(AH107:AH123))</f>
        <v>1</v>
      </c>
      <c r="AI124" s="537">
        <f>IF(SUM(AH107:AH123)*15=0,"",SUM(AH107:AH123)*15)</f>
        <v>15</v>
      </c>
      <c r="AJ124" s="537">
        <f>IF(SUM(AJ107:AJ123)=0,"",SUM(AJ107:AJ123))</f>
        <v>12</v>
      </c>
      <c r="AK124" s="537">
        <f>IF(SUM(AJ107:AJ123)*15=0,"",SUM(AJ107:AJ123)*15)</f>
        <v>180</v>
      </c>
      <c r="AL124" s="537">
        <v>0</v>
      </c>
      <c r="AM124" s="539">
        <f>IF(SUM(AH107:AH123)+SUM(AJ107:AJ123)=0,"",SUM(AH107:AH123)+SUM(AJ107:AJ123))</f>
        <v>13</v>
      </c>
      <c r="AN124" s="536">
        <f>IF(SUM(AN107:AN123)=0,"",SUM(AN107:AN123))</f>
        <v>1</v>
      </c>
      <c r="AO124" s="537">
        <f>IF(SUM(AN107:AN123)*15=0,"",SUM(AN107:AN123)*15)</f>
        <v>15</v>
      </c>
      <c r="AP124" s="537">
        <f>IF(SUM(AP107:AP123)=0,"",SUM(AP107:AP123))</f>
        <v>4</v>
      </c>
      <c r="AQ124" s="537">
        <f>IF(SUM(AP107:AP123)*15=0,"",SUM(AP107:AP123)*15)</f>
        <v>60</v>
      </c>
      <c r="AR124" s="537">
        <v>0</v>
      </c>
      <c r="AS124" s="539">
        <f>IF(SUM(AN107:AN123)+SUM(AP107:AP123)=0,"",SUM(AN107:AN123)+SUM(AP107:AP123))</f>
        <v>5</v>
      </c>
      <c r="AT124" s="536">
        <f>IF(SUM(AT107:AT123)=0,"",SUM(AT107:AT123))</f>
        <v>1</v>
      </c>
      <c r="AU124" s="537">
        <f>IF(SUM(AT107:AT123)*15=0,"",SUM(AT107:AT123)*15)</f>
        <v>15</v>
      </c>
      <c r="AV124" s="537">
        <f>IF(SUM(AV107:AV123)=0,"",SUM(AV107:AV123))</f>
        <v>13</v>
      </c>
      <c r="AW124" s="537">
        <f>IF(SUM(AV107:AV123)*15=0,"",SUM(AV107:AV123)*15)</f>
        <v>195</v>
      </c>
      <c r="AX124" s="537">
        <v>0</v>
      </c>
      <c r="AY124" s="539">
        <f>IF(SUM(AT107:AT123)+SUM(AV107:AV123)=0,"",SUM(AT107:AT123)+SUM(AV107:AV123))</f>
        <v>14</v>
      </c>
      <c r="AZ124" s="540">
        <f>IF(SUM(AZ107:AZ123)=0,"",SUM(AZ107:AZ123))</f>
        <v>16</v>
      </c>
      <c r="BA124" s="537">
        <f>SUM(BA107:BA123)</f>
        <v>248</v>
      </c>
      <c r="BB124" s="537">
        <f>IF(SUM(BB107:BB123)=0,"",SUM(BB107:BB123))</f>
        <v>46</v>
      </c>
      <c r="BC124" s="537">
        <f>SUM(BC107:BC123)</f>
        <v>695</v>
      </c>
      <c r="BD124" s="541">
        <v>0</v>
      </c>
      <c r="BE124" s="542">
        <f>IF(SUM(AZ107:AZ123)+SUM(BB107:BB123)=0,"",SUM(AZ107:AZ123)+SUM(BB107:BB123))</f>
        <v>62</v>
      </c>
      <c r="BF124" s="425"/>
      <c r="BG124" s="3"/>
    </row>
    <row r="125" spans="1:59" ht="16.149999999999999" hidden="1" customHeight="1" thickBot="1" x14ac:dyDescent="0.25">
      <c r="A125" s="704" t="s">
        <v>146</v>
      </c>
      <c r="B125" s="705"/>
      <c r="C125" s="706"/>
      <c r="D125" s="209">
        <f>SUM(D124)</f>
        <v>0</v>
      </c>
      <c r="E125" s="210">
        <f t="shared" ref="E125:BE125" si="193">SUM(E124)</f>
        <v>0</v>
      </c>
      <c r="F125" s="210">
        <f t="shared" si="193"/>
        <v>0</v>
      </c>
      <c r="G125" s="210">
        <f t="shared" si="193"/>
        <v>0</v>
      </c>
      <c r="H125" s="210">
        <f t="shared" si="193"/>
        <v>0</v>
      </c>
      <c r="I125" s="211">
        <f t="shared" si="193"/>
        <v>0</v>
      </c>
      <c r="J125" s="212">
        <f t="shared" si="193"/>
        <v>4</v>
      </c>
      <c r="K125" s="210">
        <f t="shared" si="193"/>
        <v>68</v>
      </c>
      <c r="L125" s="210">
        <f t="shared" si="193"/>
        <v>4</v>
      </c>
      <c r="M125" s="210">
        <f t="shared" si="193"/>
        <v>65</v>
      </c>
      <c r="N125" s="210">
        <f t="shared" si="193"/>
        <v>0</v>
      </c>
      <c r="O125" s="360">
        <f t="shared" si="193"/>
        <v>8</v>
      </c>
      <c r="P125" s="361">
        <f t="shared" si="193"/>
        <v>4</v>
      </c>
      <c r="Q125" s="362">
        <f t="shared" si="193"/>
        <v>60</v>
      </c>
      <c r="R125" s="362">
        <f t="shared" si="193"/>
        <v>2</v>
      </c>
      <c r="S125" s="362">
        <f t="shared" si="193"/>
        <v>30</v>
      </c>
      <c r="T125" s="362">
        <f t="shared" si="193"/>
        <v>0</v>
      </c>
      <c r="U125" s="360">
        <f t="shared" si="193"/>
        <v>6</v>
      </c>
      <c r="V125" s="361">
        <f t="shared" si="193"/>
        <v>4</v>
      </c>
      <c r="W125" s="362">
        <f t="shared" si="193"/>
        <v>60</v>
      </c>
      <c r="X125" s="362">
        <f t="shared" si="193"/>
        <v>6</v>
      </c>
      <c r="Y125" s="362">
        <f t="shared" si="193"/>
        <v>90</v>
      </c>
      <c r="Z125" s="362">
        <f t="shared" si="193"/>
        <v>0</v>
      </c>
      <c r="AA125" s="360">
        <f t="shared" si="193"/>
        <v>10</v>
      </c>
      <c r="AB125" s="361">
        <f t="shared" si="193"/>
        <v>1</v>
      </c>
      <c r="AC125" s="362">
        <f t="shared" si="193"/>
        <v>15</v>
      </c>
      <c r="AD125" s="362">
        <f t="shared" si="193"/>
        <v>5</v>
      </c>
      <c r="AE125" s="362">
        <f t="shared" si="193"/>
        <v>75</v>
      </c>
      <c r="AF125" s="362">
        <f t="shared" si="193"/>
        <v>0</v>
      </c>
      <c r="AG125" s="362">
        <f t="shared" si="193"/>
        <v>6</v>
      </c>
      <c r="AH125" s="361">
        <f t="shared" si="193"/>
        <v>1</v>
      </c>
      <c r="AI125" s="362">
        <f t="shared" si="193"/>
        <v>15</v>
      </c>
      <c r="AJ125" s="362">
        <f t="shared" si="193"/>
        <v>12</v>
      </c>
      <c r="AK125" s="362">
        <f t="shared" si="193"/>
        <v>180</v>
      </c>
      <c r="AL125" s="362">
        <f t="shared" si="193"/>
        <v>0</v>
      </c>
      <c r="AM125" s="362">
        <f t="shared" si="193"/>
        <v>13</v>
      </c>
      <c r="AN125" s="361">
        <f t="shared" si="193"/>
        <v>1</v>
      </c>
      <c r="AO125" s="362">
        <f t="shared" si="193"/>
        <v>15</v>
      </c>
      <c r="AP125" s="362">
        <f t="shared" si="193"/>
        <v>4</v>
      </c>
      <c r="AQ125" s="362">
        <f t="shared" si="193"/>
        <v>60</v>
      </c>
      <c r="AR125" s="362">
        <f t="shared" si="193"/>
        <v>0</v>
      </c>
      <c r="AS125" s="362">
        <f t="shared" si="193"/>
        <v>5</v>
      </c>
      <c r="AT125" s="361">
        <f t="shared" si="193"/>
        <v>1</v>
      </c>
      <c r="AU125" s="362">
        <f t="shared" si="193"/>
        <v>15</v>
      </c>
      <c r="AV125" s="362">
        <f t="shared" si="193"/>
        <v>13</v>
      </c>
      <c r="AW125" s="362">
        <f t="shared" si="193"/>
        <v>195</v>
      </c>
      <c r="AX125" s="362">
        <f t="shared" si="193"/>
        <v>0</v>
      </c>
      <c r="AY125" s="362">
        <f t="shared" si="193"/>
        <v>14</v>
      </c>
      <c r="AZ125" s="361">
        <f t="shared" si="193"/>
        <v>16</v>
      </c>
      <c r="BA125" s="362">
        <f t="shared" si="193"/>
        <v>248</v>
      </c>
      <c r="BB125" s="362">
        <f t="shared" si="193"/>
        <v>46</v>
      </c>
      <c r="BC125" s="362">
        <f t="shared" si="193"/>
        <v>695</v>
      </c>
      <c r="BD125" s="362">
        <v>0</v>
      </c>
      <c r="BE125" s="363">
        <f t="shared" si="193"/>
        <v>62</v>
      </c>
      <c r="BF125" s="589"/>
      <c r="BG125" s="590"/>
    </row>
    <row r="126" spans="1:59" s="326" customFormat="1" ht="16.149999999999999" customHeight="1" thickBot="1" x14ac:dyDescent="0.25">
      <c r="A126" s="692" t="s">
        <v>245</v>
      </c>
      <c r="B126" s="693"/>
      <c r="C126" s="694"/>
      <c r="D126" s="518">
        <f>IF(D104+D125=0,"",D104+D125)</f>
        <v>16</v>
      </c>
      <c r="E126" s="519">
        <f>IF(E104+E125=0,"",E104+E125)</f>
        <v>212</v>
      </c>
      <c r="F126" s="519">
        <f>IF(F104+F125=0,"",F104+F125)</f>
        <v>21</v>
      </c>
      <c r="G126" s="519">
        <f>IF(G104+G125=0,"",G104+G125)</f>
        <v>262</v>
      </c>
      <c r="H126" s="519">
        <v>0</v>
      </c>
      <c r="I126" s="520">
        <f>IF(I104+I125=0,"",I104+I125)</f>
        <v>37</v>
      </c>
      <c r="J126" s="518">
        <f>IF(J104+J125=0,"",J104+J125)</f>
        <v>24</v>
      </c>
      <c r="K126" s="519">
        <f>IF(K104+K125=0,"",K104+K125)</f>
        <v>368</v>
      </c>
      <c r="L126" s="519">
        <f>IF(L104+L125=0,"",L104+L125)</f>
        <v>8</v>
      </c>
      <c r="M126" s="519">
        <f>IF(M104+M125=0,"",M104+M125)</f>
        <v>125</v>
      </c>
      <c r="N126" s="519">
        <v>0</v>
      </c>
      <c r="O126" s="521">
        <f t="shared" ref="O126:BE126" si="194">IF(O104+O125=0,"",O104+O125)</f>
        <v>32</v>
      </c>
      <c r="P126" s="522">
        <f t="shared" si="194"/>
        <v>22</v>
      </c>
      <c r="Q126" s="523">
        <f t="shared" si="194"/>
        <v>330</v>
      </c>
      <c r="R126" s="523">
        <f t="shared" si="194"/>
        <v>8</v>
      </c>
      <c r="S126" s="523">
        <f t="shared" si="194"/>
        <v>120</v>
      </c>
      <c r="T126" s="523">
        <f t="shared" si="194"/>
        <v>30</v>
      </c>
      <c r="U126" s="524">
        <f t="shared" si="194"/>
        <v>30</v>
      </c>
      <c r="V126" s="522">
        <f t="shared" si="194"/>
        <v>18</v>
      </c>
      <c r="W126" s="523">
        <f t="shared" si="194"/>
        <v>270</v>
      </c>
      <c r="X126" s="523">
        <f t="shared" si="194"/>
        <v>14</v>
      </c>
      <c r="Y126" s="523">
        <f t="shared" si="194"/>
        <v>210</v>
      </c>
      <c r="Z126" s="523">
        <f t="shared" si="194"/>
        <v>30</v>
      </c>
      <c r="AA126" s="524">
        <f t="shared" si="194"/>
        <v>32</v>
      </c>
      <c r="AB126" s="522">
        <f t="shared" si="194"/>
        <v>20</v>
      </c>
      <c r="AC126" s="523">
        <f t="shared" si="194"/>
        <v>300</v>
      </c>
      <c r="AD126" s="523">
        <f t="shared" si="194"/>
        <v>10</v>
      </c>
      <c r="AE126" s="523">
        <f t="shared" si="194"/>
        <v>150</v>
      </c>
      <c r="AF126" s="523">
        <f t="shared" si="194"/>
        <v>30</v>
      </c>
      <c r="AG126" s="523">
        <f t="shared" si="194"/>
        <v>30</v>
      </c>
      <c r="AH126" s="522">
        <f t="shared" si="194"/>
        <v>14</v>
      </c>
      <c r="AI126" s="523">
        <f t="shared" si="194"/>
        <v>210</v>
      </c>
      <c r="AJ126" s="523">
        <f t="shared" si="194"/>
        <v>18</v>
      </c>
      <c r="AK126" s="523">
        <f t="shared" si="194"/>
        <v>270</v>
      </c>
      <c r="AL126" s="523">
        <f t="shared" si="194"/>
        <v>30</v>
      </c>
      <c r="AM126" s="524">
        <f t="shared" si="194"/>
        <v>32</v>
      </c>
      <c r="AN126" s="522">
        <f t="shared" si="194"/>
        <v>13</v>
      </c>
      <c r="AO126" s="523">
        <f t="shared" si="194"/>
        <v>195</v>
      </c>
      <c r="AP126" s="523">
        <f t="shared" si="194"/>
        <v>17</v>
      </c>
      <c r="AQ126" s="523">
        <f t="shared" si="194"/>
        <v>255</v>
      </c>
      <c r="AR126" s="523">
        <f t="shared" si="194"/>
        <v>30</v>
      </c>
      <c r="AS126" s="524">
        <f t="shared" si="194"/>
        <v>30</v>
      </c>
      <c r="AT126" s="522">
        <f t="shared" si="194"/>
        <v>3</v>
      </c>
      <c r="AU126" s="523">
        <f t="shared" si="194"/>
        <v>45</v>
      </c>
      <c r="AV126" s="523">
        <f t="shared" si="194"/>
        <v>29</v>
      </c>
      <c r="AW126" s="523">
        <f t="shared" si="194"/>
        <v>435</v>
      </c>
      <c r="AX126" s="523">
        <f t="shared" si="194"/>
        <v>30</v>
      </c>
      <c r="AY126" s="525">
        <f t="shared" si="194"/>
        <v>32</v>
      </c>
      <c r="AZ126" s="526">
        <f t="shared" si="194"/>
        <v>130</v>
      </c>
      <c r="BA126" s="523">
        <f t="shared" si="194"/>
        <v>1958</v>
      </c>
      <c r="BB126" s="523">
        <f t="shared" si="194"/>
        <v>125</v>
      </c>
      <c r="BC126" s="523">
        <f t="shared" si="194"/>
        <v>1880</v>
      </c>
      <c r="BD126" s="523">
        <f t="shared" si="194"/>
        <v>240</v>
      </c>
      <c r="BE126" s="525">
        <f t="shared" si="194"/>
        <v>255</v>
      </c>
      <c r="BF126" s="446"/>
      <c r="BG126" s="214"/>
    </row>
    <row r="127" spans="1:59" s="216" customFormat="1" ht="16.149999999999999" customHeight="1" thickTop="1" thickBot="1" x14ac:dyDescent="0.25">
      <c r="A127" s="695" t="s">
        <v>146</v>
      </c>
      <c r="B127" s="696"/>
      <c r="C127" s="697"/>
      <c r="D127" s="688">
        <f>SUM(E126+G126)</f>
        <v>474</v>
      </c>
      <c r="E127" s="689"/>
      <c r="F127" s="689"/>
      <c r="G127" s="689"/>
      <c r="H127" s="689"/>
      <c r="I127" s="690"/>
      <c r="J127" s="688">
        <f>SUM(K126+M126)</f>
        <v>493</v>
      </c>
      <c r="K127" s="689"/>
      <c r="L127" s="689"/>
      <c r="M127" s="689"/>
      <c r="N127" s="689"/>
      <c r="O127" s="690"/>
      <c r="P127" s="688">
        <f>SUM(Q126+S126)</f>
        <v>450</v>
      </c>
      <c r="Q127" s="689"/>
      <c r="R127" s="689"/>
      <c r="S127" s="689"/>
      <c r="T127" s="689"/>
      <c r="U127" s="689"/>
      <c r="V127" s="688">
        <f>SUM(W126+Y126)</f>
        <v>480</v>
      </c>
      <c r="W127" s="689"/>
      <c r="X127" s="689"/>
      <c r="Y127" s="689"/>
      <c r="Z127" s="689"/>
      <c r="AA127" s="690"/>
      <c r="AB127" s="688">
        <f>AC126+AE126</f>
        <v>450</v>
      </c>
      <c r="AC127" s="689"/>
      <c r="AD127" s="689"/>
      <c r="AE127" s="689"/>
      <c r="AF127" s="689"/>
      <c r="AG127" s="690"/>
      <c r="AH127" s="688">
        <f>AI126+AK126</f>
        <v>480</v>
      </c>
      <c r="AI127" s="689"/>
      <c r="AJ127" s="689"/>
      <c r="AK127" s="689"/>
      <c r="AL127" s="689"/>
      <c r="AM127" s="690"/>
      <c r="AN127" s="688">
        <f>AO126+AQ126</f>
        <v>450</v>
      </c>
      <c r="AO127" s="689"/>
      <c r="AP127" s="689"/>
      <c r="AQ127" s="689"/>
      <c r="AR127" s="689"/>
      <c r="AS127" s="690"/>
      <c r="AT127" s="688">
        <f>AU126+AW126</f>
        <v>480</v>
      </c>
      <c r="AU127" s="689"/>
      <c r="AV127" s="689"/>
      <c r="AW127" s="689"/>
      <c r="AX127" s="689"/>
      <c r="AY127" s="691"/>
      <c r="AZ127" s="639"/>
      <c r="BA127" s="640">
        <f>SUM(D127+J127+P127+V127+AB127+AH127+AN127+AT127)</f>
        <v>3757</v>
      </c>
      <c r="BB127" s="640"/>
      <c r="BC127" s="640">
        <f>SUM(BA126+BC126)</f>
        <v>3838</v>
      </c>
      <c r="BD127" s="640"/>
      <c r="BE127" s="641"/>
      <c r="BF127" s="447"/>
      <c r="BG127" s="215"/>
    </row>
    <row r="128" spans="1:59" s="413" customFormat="1" ht="16.149999999999999" customHeight="1" thickTop="1" x14ac:dyDescent="0.2">
      <c r="A128" s="679" t="s">
        <v>246</v>
      </c>
      <c r="B128" s="680"/>
      <c r="C128" s="680"/>
      <c r="D128" s="680"/>
      <c r="E128" s="680"/>
      <c r="F128" s="680"/>
      <c r="G128" s="680"/>
      <c r="H128" s="680"/>
      <c r="I128" s="680"/>
      <c r="J128" s="680"/>
      <c r="K128" s="680"/>
      <c r="L128" s="680"/>
      <c r="M128" s="680"/>
      <c r="N128" s="680"/>
      <c r="O128" s="680"/>
      <c r="P128" s="680"/>
      <c r="Q128" s="680"/>
      <c r="R128" s="680"/>
      <c r="S128" s="680"/>
      <c r="T128" s="680"/>
      <c r="U128" s="680"/>
      <c r="V128" s="680"/>
      <c r="W128" s="680"/>
      <c r="X128" s="680"/>
      <c r="Y128" s="680"/>
      <c r="Z128" s="680"/>
      <c r="AA128" s="680"/>
      <c r="AB128" s="680"/>
      <c r="AC128" s="680"/>
      <c r="AD128" s="680"/>
      <c r="AE128" s="680"/>
      <c r="AF128" s="680"/>
      <c r="AG128" s="680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409"/>
      <c r="BA128" s="410"/>
      <c r="BB128" s="410"/>
      <c r="BC128" s="410"/>
      <c r="BD128" s="410"/>
      <c r="BE128" s="411"/>
      <c r="BF128" s="412"/>
      <c r="BG128" s="412"/>
    </row>
    <row r="129" spans="1:57" s="413" customFormat="1" ht="16.149999999999999" customHeight="1" x14ac:dyDescent="0.2">
      <c r="A129" s="218"/>
      <c r="B129" s="414"/>
      <c r="C129" s="219" t="s">
        <v>247</v>
      </c>
      <c r="D129" s="220"/>
      <c r="E129" s="221"/>
      <c r="F129" s="221"/>
      <c r="G129" s="221"/>
      <c r="H129" s="203"/>
      <c r="I129" s="222" t="str">
        <f>IF(COUNTIF(I12:I127,"A")=0,"",(COUNTIF(I12:I127,"A")))</f>
        <v/>
      </c>
      <c r="J129" s="223"/>
      <c r="K129" s="221"/>
      <c r="L129" s="221"/>
      <c r="M129" s="221"/>
      <c r="N129" s="203"/>
      <c r="O129" s="222">
        <f>IF(COUNTIF(O12:O127,"A")=0,"",(COUNTIF(O12:O127,"A")))</f>
        <v>1</v>
      </c>
      <c r="P129" s="221"/>
      <c r="Q129" s="221"/>
      <c r="R129" s="221"/>
      <c r="S129" s="221"/>
      <c r="T129" s="203"/>
      <c r="U129" s="222">
        <f>IF(COUNTIF(U12:U127,"A")=0,"",(COUNTIF(U12:U127,"A")))</f>
        <v>1</v>
      </c>
      <c r="V129" s="223"/>
      <c r="W129" s="221"/>
      <c r="X129" s="221"/>
      <c r="Y129" s="221"/>
      <c r="Z129" s="203"/>
      <c r="AA129" s="222">
        <f>IF(COUNTIF(AA12:AA127,"A")=0,"",(COUNTIF(AA12:AA127,"A")))</f>
        <v>1</v>
      </c>
      <c r="AB129" s="221"/>
      <c r="AC129" s="221"/>
      <c r="AD129" s="221"/>
      <c r="AE129" s="221"/>
      <c r="AF129" s="203"/>
      <c r="AG129" s="222" t="str">
        <f>IF(COUNTIF(AG12:AG127,"A")=0,"",(COUNTIF(AG12:AG127,"A")))</f>
        <v/>
      </c>
      <c r="AH129" s="221"/>
      <c r="AI129" s="221"/>
      <c r="AJ129" s="221"/>
      <c r="AK129" s="221"/>
      <c r="AL129" s="203"/>
      <c r="AM129" s="222" t="str">
        <f>IF(COUNTIF(AM12:AM127,"A")=0,"",(COUNTIF(AM12:AM127,"A")))</f>
        <v/>
      </c>
      <c r="AN129" s="221"/>
      <c r="AO129" s="221"/>
      <c r="AP129" s="221"/>
      <c r="AQ129" s="221"/>
      <c r="AR129" s="203"/>
      <c r="AS129" s="222" t="str">
        <f>IF(COUNTIF(AS12:AS127,"A")=0,"",(COUNTIF(AS12:AS127,"A")))</f>
        <v/>
      </c>
      <c r="AT129" s="221"/>
      <c r="AU129" s="221"/>
      <c r="AV129" s="221"/>
      <c r="AW129" s="221"/>
      <c r="AX129" s="203"/>
      <c r="AY129" s="222" t="str">
        <f>IF(COUNTIF(AY12:AY127,"A")=0,"",(COUNTIF(AY12:AY127,"A")))</f>
        <v/>
      </c>
      <c r="AZ129" s="415"/>
      <c r="BA129" s="416"/>
      <c r="BB129" s="416"/>
      <c r="BC129" s="416"/>
      <c r="BD129" s="417"/>
      <c r="BE129" s="418">
        <f t="shared" ref="BE129:BE141" si="195">IF(SUM(D129:AG129)=0,"",SUM(D129:AG129))</f>
        <v>3</v>
      </c>
    </row>
    <row r="130" spans="1:57" s="413" customFormat="1" ht="16.149999999999999" customHeight="1" x14ac:dyDescent="0.2">
      <c r="A130" s="218"/>
      <c r="B130" s="414"/>
      <c r="C130" s="219" t="s">
        <v>248</v>
      </c>
      <c r="D130" s="220"/>
      <c r="E130" s="221"/>
      <c r="F130" s="221"/>
      <c r="G130" s="221"/>
      <c r="H130" s="203"/>
      <c r="I130" s="222">
        <f>IF(COUNTIF(I12:I127,"B")=0,"",(COUNTIF(I12:I127,"B")))</f>
        <v>5</v>
      </c>
      <c r="J130" s="223"/>
      <c r="K130" s="221"/>
      <c r="L130" s="221"/>
      <c r="M130" s="221"/>
      <c r="N130" s="203"/>
      <c r="O130" s="222">
        <f>IF(COUNTIF(O12:O127,"B")=0,"",(COUNTIF(O12:O127,"B")))</f>
        <v>2</v>
      </c>
      <c r="P130" s="630"/>
      <c r="Q130" s="630"/>
      <c r="R130" s="630"/>
      <c r="S130" s="630"/>
      <c r="T130" s="193"/>
      <c r="U130" s="631">
        <f>IF(COUNTIF(U12:U127,"B")=0,"",(COUNTIF(U12:U127,"B")))</f>
        <v>2</v>
      </c>
      <c r="V130" s="223"/>
      <c r="W130" s="221"/>
      <c r="X130" s="221"/>
      <c r="Y130" s="221"/>
      <c r="Z130" s="203"/>
      <c r="AA130" s="222" t="str">
        <f>IF(COUNTIF(AA12:AA127,"B")=0,"",(COUNTIF(AA12:AA127,"B")))</f>
        <v/>
      </c>
      <c r="AB130" s="221"/>
      <c r="AC130" s="221"/>
      <c r="AD130" s="221"/>
      <c r="AE130" s="221"/>
      <c r="AF130" s="203"/>
      <c r="AG130" s="222" t="str">
        <f>IF(COUNTIF(AG12:AG127,"B")=0,"",(COUNTIF(AG12:AG127,"B")))</f>
        <v/>
      </c>
      <c r="AH130" s="221"/>
      <c r="AI130" s="221"/>
      <c r="AJ130" s="221"/>
      <c r="AK130" s="221"/>
      <c r="AL130" s="203"/>
      <c r="AM130" s="222">
        <f>IF(COUNTIF(AM12:AM127,"B")=0,"",(COUNTIF(AM12:AM127,"B")))</f>
        <v>1</v>
      </c>
      <c r="AN130" s="221"/>
      <c r="AO130" s="221"/>
      <c r="AP130" s="221"/>
      <c r="AQ130" s="221"/>
      <c r="AR130" s="203"/>
      <c r="AS130" s="222">
        <f>IF(COUNTIF(AS12:AS127,"B")=0,"",(COUNTIF(AS12:AS127,"B")))</f>
        <v>1</v>
      </c>
      <c r="AT130" s="221"/>
      <c r="AU130" s="221"/>
      <c r="AV130" s="221"/>
      <c r="AW130" s="221"/>
      <c r="AX130" s="203"/>
      <c r="AY130" s="222" t="str">
        <f>IF(COUNTIF(AY12:AY127,"B")=0,"",(COUNTIF(AY12:AY127,"B")))</f>
        <v/>
      </c>
      <c r="AZ130" s="415"/>
      <c r="BA130" s="416"/>
      <c r="BB130" s="416"/>
      <c r="BC130" s="416"/>
      <c r="BD130" s="417"/>
      <c r="BE130" s="418">
        <f t="shared" si="195"/>
        <v>9</v>
      </c>
    </row>
    <row r="131" spans="1:57" s="413" customFormat="1" ht="16.149999999999999" customHeight="1" x14ac:dyDescent="0.2">
      <c r="A131" s="218"/>
      <c r="B131" s="414"/>
      <c r="C131" s="219" t="s">
        <v>249</v>
      </c>
      <c r="D131" s="220"/>
      <c r="E131" s="221"/>
      <c r="F131" s="221"/>
      <c r="G131" s="221"/>
      <c r="H131" s="203"/>
      <c r="I131" s="222">
        <f>IF(COUNTIF(I12:I127,"F")=0,"",(COUNTIF(I12:I127,"F")))</f>
        <v>1</v>
      </c>
      <c r="J131" s="223"/>
      <c r="K131" s="221"/>
      <c r="L131" s="221"/>
      <c r="M131" s="221"/>
      <c r="N131" s="203"/>
      <c r="O131" s="222">
        <f>IF(COUNTIF(O12:O127,"F")=0,"",(COUNTIF(O12:O127,"F")))</f>
        <v>5</v>
      </c>
      <c r="P131" s="221"/>
      <c r="Q131" s="221"/>
      <c r="R131" s="221"/>
      <c r="S131" s="221"/>
      <c r="T131" s="203"/>
      <c r="U131" s="222">
        <f>IF(COUNTIF(U12:U127,"F")=0,"",(COUNTIF(U12:U127,"F")))</f>
        <v>2</v>
      </c>
      <c r="V131" s="223"/>
      <c r="W131" s="221"/>
      <c r="X131" s="221"/>
      <c r="Y131" s="221"/>
      <c r="Z131" s="203"/>
      <c r="AA131" s="222">
        <f>IF(COUNTIF(AA12:AA127,"F")=0,"",(COUNTIF(AA12:AA127,"F")))</f>
        <v>1</v>
      </c>
      <c r="AB131" s="221"/>
      <c r="AC131" s="221"/>
      <c r="AD131" s="221"/>
      <c r="AE131" s="221"/>
      <c r="AF131" s="203"/>
      <c r="AG131" s="222">
        <f>IF(COUNTIF(AG12:AG127,"F")=0,"",(COUNTIF(AG12:AG127,"F")))</f>
        <v>2</v>
      </c>
      <c r="AH131" s="221"/>
      <c r="AI131" s="221"/>
      <c r="AJ131" s="221"/>
      <c r="AK131" s="221"/>
      <c r="AL131" s="203"/>
      <c r="AM131" s="222">
        <f>IF(COUNTIF(AM12:AM127,"F")=0,"",(COUNTIF(AM12:AM127,"F")))</f>
        <v>2</v>
      </c>
      <c r="AN131" s="221"/>
      <c r="AO131" s="221"/>
      <c r="AP131" s="221"/>
      <c r="AQ131" s="221"/>
      <c r="AR131" s="203"/>
      <c r="AS131" s="222">
        <f>IF(COUNTIF(AS12:AS127,"F")=0,"",(COUNTIF(AS12:AS127,"F")))</f>
        <v>2</v>
      </c>
      <c r="AT131" s="221"/>
      <c r="AU131" s="221"/>
      <c r="AV131" s="221"/>
      <c r="AW131" s="221"/>
      <c r="AX131" s="203"/>
      <c r="AY131" s="222">
        <f>IF(COUNTIF(AY12:AY127,"F")=0,"",(COUNTIF(AY12:AY127,"F")))</f>
        <v>2</v>
      </c>
      <c r="AZ131" s="415"/>
      <c r="BA131" s="416"/>
      <c r="BB131" s="416"/>
      <c r="BC131" s="416"/>
      <c r="BD131" s="417"/>
      <c r="BE131" s="418">
        <f t="shared" si="195"/>
        <v>11</v>
      </c>
    </row>
    <row r="132" spans="1:57" s="413" customFormat="1" ht="16.149999999999999" customHeight="1" x14ac:dyDescent="0.2">
      <c r="A132" s="218"/>
      <c r="B132" s="414"/>
      <c r="C132" s="219" t="s">
        <v>250</v>
      </c>
      <c r="D132" s="220"/>
      <c r="E132" s="221"/>
      <c r="F132" s="221"/>
      <c r="G132" s="221"/>
      <c r="H132" s="203"/>
      <c r="I132" s="222" t="str">
        <f>IF(COUNTIF(I12:I127,"F(S)")=0,"",(COUNTIF(I12:I127,"F(S)")))</f>
        <v/>
      </c>
      <c r="J132" s="223"/>
      <c r="K132" s="221"/>
      <c r="L132" s="221"/>
      <c r="M132" s="221"/>
      <c r="N132" s="203"/>
      <c r="O132" s="222" t="str">
        <f>IF(COUNTIF(O12:O127,"F(S)")=0,"",(COUNTIF(O12:O127,"F(S)")))</f>
        <v/>
      </c>
      <c r="P132" s="221"/>
      <c r="Q132" s="221"/>
      <c r="R132" s="221"/>
      <c r="S132" s="221"/>
      <c r="T132" s="203"/>
      <c r="U132" s="222" t="str">
        <f>IF(COUNTIF(U12:U127,"F(S)")=0,"",(COUNTIF(U12:U127,"F(S)")))</f>
        <v/>
      </c>
      <c r="V132" s="223"/>
      <c r="W132" s="221"/>
      <c r="X132" s="221"/>
      <c r="Y132" s="221"/>
      <c r="Z132" s="203"/>
      <c r="AA132" s="222" t="str">
        <f>IF(COUNTIF(AA12:AA127,"F(S)")=0,"",(COUNTIF(AA12:AA127,"F(S)")))</f>
        <v/>
      </c>
      <c r="AB132" s="221"/>
      <c r="AC132" s="221"/>
      <c r="AD132" s="221"/>
      <c r="AE132" s="221"/>
      <c r="AF132" s="203"/>
      <c r="AG132" s="222" t="str">
        <f>IF(COUNTIF(AG12:AG127,"F(S)")=0,"",(COUNTIF(AG12:AG127,"F(S)")))</f>
        <v/>
      </c>
      <c r="AH132" s="221"/>
      <c r="AI132" s="221"/>
      <c r="AJ132" s="221"/>
      <c r="AK132" s="221"/>
      <c r="AL132" s="203"/>
      <c r="AM132" s="222" t="str">
        <f>IF(COUNTIF(AM12:AM127,"F(S)")=0,"",(COUNTIF(AM12:AM127,"F(S)")))</f>
        <v/>
      </c>
      <c r="AN132" s="221"/>
      <c r="AO132" s="221"/>
      <c r="AP132" s="221"/>
      <c r="AQ132" s="221"/>
      <c r="AR132" s="203"/>
      <c r="AS132" s="222" t="str">
        <f>IF(COUNTIF(AS12:AS127,"F(S)")=0,"",(COUNTIF(AS12:AS127,"F(S)")))</f>
        <v/>
      </c>
      <c r="AT132" s="221"/>
      <c r="AU132" s="221"/>
      <c r="AV132" s="221"/>
      <c r="AW132" s="221"/>
      <c r="AX132" s="203"/>
      <c r="AY132" s="222" t="str">
        <f>IF(COUNTIF(AY12:AY127,"F(S)")=0,"",(COUNTIF(AY12:AY127,"F(S)")))</f>
        <v/>
      </c>
      <c r="AZ132" s="415"/>
      <c r="BA132" s="416"/>
      <c r="BB132" s="416"/>
      <c r="BC132" s="416"/>
      <c r="BD132" s="417"/>
      <c r="BE132" s="418" t="str">
        <f>IF(SUM(D132:AG132)=0,"",SUM(D132:AG132))</f>
        <v/>
      </c>
    </row>
    <row r="133" spans="1:57" s="413" customFormat="1" ht="16.149999999999999" customHeight="1" x14ac:dyDescent="0.2">
      <c r="A133" s="218"/>
      <c r="B133" s="414"/>
      <c r="C133" s="219" t="s">
        <v>251</v>
      </c>
      <c r="D133" s="220"/>
      <c r="E133" s="221"/>
      <c r="F133" s="221"/>
      <c r="G133" s="221"/>
      <c r="H133" s="203"/>
      <c r="I133" s="222" t="str">
        <f>IF(COUNTIF(I12:I127,"F(Z)")=0,"",(COUNTIF(I12:I127,"F(Z)")))</f>
        <v/>
      </c>
      <c r="J133" s="223"/>
      <c r="K133" s="221"/>
      <c r="L133" s="221"/>
      <c r="M133" s="221"/>
      <c r="N133" s="203"/>
      <c r="O133" s="222" t="str">
        <f>IF(COUNTIF(O12:O127,"F(Z)")=0,"",(COUNTIF(O12:O127,"F(Z)")))</f>
        <v/>
      </c>
      <c r="P133" s="221"/>
      <c r="Q133" s="221"/>
      <c r="R133" s="221"/>
      <c r="S133" s="221"/>
      <c r="T133" s="203"/>
      <c r="U133" s="222">
        <f>IF(COUNTIF(U12:U127,"F(Z)")=0,"",(COUNTIF(U12:U127,"F(Z)")))</f>
        <v>1</v>
      </c>
      <c r="V133" s="223"/>
      <c r="W133" s="221"/>
      <c r="X133" s="221"/>
      <c r="Y133" s="221"/>
      <c r="Z133" s="203"/>
      <c r="AA133" s="222" t="str">
        <f>IF(COUNTIF(AA12:AA127,"F(Z)")=0,"",(COUNTIF(AA12:AA127,"F(Z)")))</f>
        <v/>
      </c>
      <c r="AB133" s="221"/>
      <c r="AC133" s="221"/>
      <c r="AD133" s="221"/>
      <c r="AE133" s="221"/>
      <c r="AF133" s="203"/>
      <c r="AG133" s="222" t="str">
        <f>IF(COUNTIF(AG12:AG127,"F(Z)")=0,"",(COUNTIF(AG12:AG127,"F(Z)")))</f>
        <v/>
      </c>
      <c r="AH133" s="221"/>
      <c r="AI133" s="221"/>
      <c r="AJ133" s="221"/>
      <c r="AK133" s="221"/>
      <c r="AL133" s="203"/>
      <c r="AM133" s="222" t="str">
        <f>IF(COUNTIF(AM12:AM127,"F(Z)")=0,"",(COUNTIF(AM12:AM127,"F(Z)")))</f>
        <v/>
      </c>
      <c r="AN133" s="221"/>
      <c r="AO133" s="221"/>
      <c r="AP133" s="221"/>
      <c r="AQ133" s="221"/>
      <c r="AR133" s="203"/>
      <c r="AS133" s="222" t="str">
        <f>IF(COUNTIF(AS12:AS127,"F(Z)")=0,"",(COUNTIF(AS12:AS127,"F(Z)")))</f>
        <v/>
      </c>
      <c r="AT133" s="221"/>
      <c r="AU133" s="221"/>
      <c r="AV133" s="221"/>
      <c r="AW133" s="221"/>
      <c r="AX133" s="203"/>
      <c r="AY133" s="222" t="str">
        <f>IF(COUNTIF(AY12:AY127,"F(Z)")=0,"",(COUNTIF(AY12:AY127,"F(Z)")))</f>
        <v/>
      </c>
      <c r="AZ133" s="415"/>
      <c r="BA133" s="416"/>
      <c r="BB133" s="416"/>
      <c r="BC133" s="416"/>
      <c r="BD133" s="417"/>
      <c r="BE133" s="418">
        <f t="shared" si="195"/>
        <v>1</v>
      </c>
    </row>
    <row r="134" spans="1:57" s="413" customFormat="1" ht="16.149999999999999" customHeight="1" x14ac:dyDescent="0.2">
      <c r="A134" s="218"/>
      <c r="B134" s="414"/>
      <c r="C134" s="219" t="s">
        <v>252</v>
      </c>
      <c r="D134" s="220"/>
      <c r="E134" s="221"/>
      <c r="F134" s="221"/>
      <c r="G134" s="221"/>
      <c r="H134" s="203"/>
      <c r="I134" s="222">
        <f>IF(COUNTIF(I11:I127,"G")=0,"",(COUNTIF(I11:I127,"G")))</f>
        <v>1</v>
      </c>
      <c r="J134" s="223"/>
      <c r="K134" s="221"/>
      <c r="L134" s="221"/>
      <c r="M134" s="221"/>
      <c r="N134" s="203"/>
      <c r="O134" s="222">
        <f>IF(COUNTIF(O11:O127,"G")=0,"",(COUNTIF(O11:O127,"G")))</f>
        <v>5</v>
      </c>
      <c r="P134" s="221"/>
      <c r="Q134" s="221"/>
      <c r="R134" s="221"/>
      <c r="S134" s="221"/>
      <c r="T134" s="203"/>
      <c r="U134" s="222">
        <f>IF(COUNTIF(U11:U127,"G")=0,"",(COUNTIF(U11:U127,"G")))</f>
        <v>3</v>
      </c>
      <c r="V134" s="223"/>
      <c r="W134" s="221"/>
      <c r="X134" s="221"/>
      <c r="Y134" s="221"/>
      <c r="Z134" s="203"/>
      <c r="AA134" s="222">
        <f>IF(COUNTIF(AA11:AA127,"G")=0,"",(COUNTIF(AA11:AA127,"G")))</f>
        <v>7</v>
      </c>
      <c r="AB134" s="221"/>
      <c r="AC134" s="221"/>
      <c r="AD134" s="221"/>
      <c r="AE134" s="221"/>
      <c r="AF134" s="203"/>
      <c r="AG134" s="222">
        <f>IF(COUNTIF(AG11:AG127,"G")=0,"",(COUNTIF(AG11:AG127,"G")))</f>
        <v>2</v>
      </c>
      <c r="AH134" s="221"/>
      <c r="AI134" s="221"/>
      <c r="AJ134" s="221"/>
      <c r="AK134" s="221"/>
      <c r="AL134" s="203"/>
      <c r="AM134" s="222">
        <f>IF(COUNTIF(AM11:AM127,"G")=0,"",(COUNTIF(AM11:AM127,"G")))</f>
        <v>3</v>
      </c>
      <c r="AN134" s="221"/>
      <c r="AO134" s="221"/>
      <c r="AP134" s="221"/>
      <c r="AQ134" s="221"/>
      <c r="AR134" s="203"/>
      <c r="AS134" s="222">
        <f>IF(COUNTIF(AS11:AS127,"G")=0,"",(COUNTIF(AS11:AS127,"G")))</f>
        <v>2</v>
      </c>
      <c r="AT134" s="221"/>
      <c r="AU134" s="221"/>
      <c r="AV134" s="221"/>
      <c r="AW134" s="221"/>
      <c r="AX134" s="203"/>
      <c r="AY134" s="222">
        <f>IF(COUNTIF(AY11:AY127,"G")=0,"",(COUNTIF(AY11:AY127,"G")))</f>
        <v>3</v>
      </c>
      <c r="AZ134" s="415"/>
      <c r="BA134" s="416"/>
      <c r="BB134" s="416"/>
      <c r="BC134" s="416"/>
      <c r="BD134" s="417"/>
      <c r="BE134" s="418">
        <f t="shared" si="195"/>
        <v>18</v>
      </c>
    </row>
    <row r="135" spans="1:57" s="413" customFormat="1" ht="16.149999999999999" customHeight="1" x14ac:dyDescent="0.2">
      <c r="A135" s="218"/>
      <c r="B135" s="414"/>
      <c r="C135" s="219" t="s">
        <v>253</v>
      </c>
      <c r="D135" s="220"/>
      <c r="E135" s="221"/>
      <c r="F135" s="221"/>
      <c r="G135" s="221"/>
      <c r="H135" s="203"/>
      <c r="I135" s="222" t="str">
        <f>IF(COUNTIF(I12:I127,"G(Z)")=0,"",COUNTIF(I12:I127,"G(Z)"))</f>
        <v/>
      </c>
      <c r="J135" s="223"/>
      <c r="K135" s="221"/>
      <c r="L135" s="221"/>
      <c r="M135" s="221"/>
      <c r="N135" s="203"/>
      <c r="O135" s="222" t="str">
        <f>IF(COUNTIF(O12:O127,"G(Z)")=0,"",COUNTIF(O12:O127,"G(Z)"))</f>
        <v/>
      </c>
      <c r="P135" s="221"/>
      <c r="Q135" s="221"/>
      <c r="R135" s="221"/>
      <c r="S135" s="221"/>
      <c r="T135" s="203"/>
      <c r="U135" s="222" t="str">
        <f>IF(COUNTIF(U12:U127,"G(Z)")=0,"",COUNTIF(U12:U127,"G(Z)"))</f>
        <v/>
      </c>
      <c r="V135" s="223"/>
      <c r="W135" s="221"/>
      <c r="X135" s="221"/>
      <c r="Y135" s="221"/>
      <c r="Z135" s="203"/>
      <c r="AA135" s="222" t="str">
        <f>IF(COUNTIF(AA12:AA127,"G(Z)")=0,"",COUNTIF(AA12:AA127,"G(Z)"))</f>
        <v/>
      </c>
      <c r="AB135" s="221"/>
      <c r="AC135" s="221"/>
      <c r="AD135" s="221"/>
      <c r="AE135" s="221"/>
      <c r="AF135" s="203"/>
      <c r="AG135" s="222" t="str">
        <f>IF(COUNTIF(AG12:AG127,"G(Z)")=0,"",COUNTIF(AG12:AG127,"G(Z)"))</f>
        <v/>
      </c>
      <c r="AH135" s="221"/>
      <c r="AI135" s="221"/>
      <c r="AJ135" s="221"/>
      <c r="AK135" s="221"/>
      <c r="AL135" s="203"/>
      <c r="AM135" s="222" t="str">
        <f>IF(COUNTIF(AM12:AM127,"G(Z)")=0,"",COUNTIF(AM12:AM127,"G(Z)"))</f>
        <v/>
      </c>
      <c r="AN135" s="221"/>
      <c r="AO135" s="221"/>
      <c r="AP135" s="221"/>
      <c r="AQ135" s="221"/>
      <c r="AR135" s="203"/>
      <c r="AS135" s="222" t="str">
        <f>IF(COUNTIF(AS12:AS127,"G(Z)")=0,"",COUNTIF(AS12:AS127,"G(Z)"))</f>
        <v/>
      </c>
      <c r="AT135" s="221"/>
      <c r="AU135" s="221"/>
      <c r="AV135" s="221"/>
      <c r="AW135" s="221"/>
      <c r="AX135" s="203"/>
      <c r="AY135" s="222">
        <f>IF(COUNTIF(AY12:AY127,"G(Z)")=0,"",COUNTIF(AY12:AY127,"G(Z)"))</f>
        <v>1</v>
      </c>
      <c r="AZ135" s="415"/>
      <c r="BA135" s="416"/>
      <c r="BB135" s="416"/>
      <c r="BC135" s="416"/>
      <c r="BD135" s="417"/>
      <c r="BE135" s="418" t="str">
        <f t="shared" si="195"/>
        <v/>
      </c>
    </row>
    <row r="136" spans="1:57" s="413" customFormat="1" ht="16.149999999999999" customHeight="1" x14ac:dyDescent="0.2">
      <c r="A136" s="218"/>
      <c r="B136" s="414"/>
      <c r="C136" s="219" t="s">
        <v>254</v>
      </c>
      <c r="D136" s="220"/>
      <c r="E136" s="221"/>
      <c r="F136" s="221"/>
      <c r="G136" s="221"/>
      <c r="H136" s="203"/>
      <c r="I136" s="222">
        <f>IF(COUNTIF(I12:I127,"K")=0,"",(COUNTIF(I17:I127,"K")))</f>
        <v>3</v>
      </c>
      <c r="J136" s="223"/>
      <c r="K136" s="221"/>
      <c r="L136" s="221"/>
      <c r="M136" s="221"/>
      <c r="N136" s="203"/>
      <c r="O136" s="222">
        <f>IF(COUNTIF(O12:O127,"K")=0,"",(COUNTIF(O17:O127,"K")))</f>
        <v>5</v>
      </c>
      <c r="P136" s="221"/>
      <c r="Q136" s="221"/>
      <c r="R136" s="221"/>
      <c r="S136" s="221"/>
      <c r="T136" s="203"/>
      <c r="U136" s="222">
        <f>IF(COUNTIF(U12:U127,"K")=0,"",(COUNTIF(U17:U127,"K")))</f>
        <v>5</v>
      </c>
      <c r="V136" s="223"/>
      <c r="W136" s="221"/>
      <c r="X136" s="221"/>
      <c r="Y136" s="221"/>
      <c r="Z136" s="203"/>
      <c r="AA136" s="222">
        <f>IF(COUNTIF(AA12:AA127,"K")=0,"",(COUNTIF(AA17:AA127,"K")))</f>
        <v>1</v>
      </c>
      <c r="AB136" s="221"/>
      <c r="AC136" s="221"/>
      <c r="AD136" s="221"/>
      <c r="AE136" s="221"/>
      <c r="AF136" s="203"/>
      <c r="AG136" s="222">
        <f>IF(COUNTIF(AG12:AG127,"K")=0,"",(COUNTIF(AG17:AG127,"K")))</f>
        <v>4</v>
      </c>
      <c r="AH136" s="221"/>
      <c r="AI136" s="221"/>
      <c r="AJ136" s="221"/>
      <c r="AK136" s="221"/>
      <c r="AL136" s="203"/>
      <c r="AM136" s="222">
        <f>IF(COUNTIF(AM12:AM127,"K")=0,"",(COUNTIF(AM17:AM127,"K")))</f>
        <v>3</v>
      </c>
      <c r="AN136" s="221"/>
      <c r="AO136" s="221"/>
      <c r="AP136" s="221"/>
      <c r="AQ136" s="221"/>
      <c r="AR136" s="203"/>
      <c r="AS136" s="222">
        <f>IF(COUNTIF(AS12:AS127,"K")=0,"",(COUNTIF(AS17:AS127,"K")))</f>
        <v>1</v>
      </c>
      <c r="AT136" s="221"/>
      <c r="AU136" s="221"/>
      <c r="AV136" s="221"/>
      <c r="AW136" s="221"/>
      <c r="AX136" s="203"/>
      <c r="AY136" s="222" t="str">
        <f>IF(COUNTIF(AY12:AY127,"K")=0,"",(COUNTIF(AY17:AY127,"K")))</f>
        <v/>
      </c>
      <c r="AZ136" s="415"/>
      <c r="BA136" s="416"/>
      <c r="BB136" s="416"/>
      <c r="BC136" s="416"/>
      <c r="BD136" s="417"/>
      <c r="BE136" s="418">
        <f t="shared" si="195"/>
        <v>18</v>
      </c>
    </row>
    <row r="137" spans="1:57" s="413" customFormat="1" ht="16.149999999999999" customHeight="1" x14ac:dyDescent="0.2">
      <c r="A137" s="218"/>
      <c r="B137" s="414"/>
      <c r="C137" s="219" t="s">
        <v>255</v>
      </c>
      <c r="D137" s="220"/>
      <c r="E137" s="221"/>
      <c r="F137" s="221"/>
      <c r="G137" s="221"/>
      <c r="H137" s="203"/>
      <c r="I137" s="222" t="str">
        <f>IF(COUNTIF(I12:I127,"K(Z)")=0,"",(COUNTIF(I12:I127,"K(Z)")))</f>
        <v/>
      </c>
      <c r="J137" s="223"/>
      <c r="K137" s="221"/>
      <c r="L137" s="221"/>
      <c r="M137" s="221"/>
      <c r="N137" s="203"/>
      <c r="O137" s="222" t="str">
        <f>IF(COUNTIF(O12:O127,"K(Z)")=0,"",(COUNTIF(O12:O127,"K(Z)")))</f>
        <v/>
      </c>
      <c r="P137" s="221"/>
      <c r="Q137" s="221"/>
      <c r="R137" s="221"/>
      <c r="S137" s="221"/>
      <c r="T137" s="203"/>
      <c r="U137" s="222" t="str">
        <f>IF(COUNTIF(U12:U127,"K(Z)")=0,"",(COUNTIF(U12:U127,"K(Z)")))</f>
        <v/>
      </c>
      <c r="V137" s="223"/>
      <c r="W137" s="221"/>
      <c r="X137" s="221"/>
      <c r="Y137" s="221"/>
      <c r="Z137" s="203"/>
      <c r="AA137" s="222">
        <f>IF(COUNTIF(AA12:AA127,"K(Z)")=0,"",(COUNTIF(AA12:AA127,"K(Z)")))</f>
        <v>3</v>
      </c>
      <c r="AB137" s="221"/>
      <c r="AC137" s="221"/>
      <c r="AD137" s="221"/>
      <c r="AE137" s="221"/>
      <c r="AF137" s="203"/>
      <c r="AG137" s="222">
        <f>IF(COUNTIF(AG12:AG127,"K(Z)")=0,"",(COUNTIF(AG12:AG127,"K(Z)")))</f>
        <v>1</v>
      </c>
      <c r="AH137" s="221"/>
      <c r="AI137" s="221"/>
      <c r="AJ137" s="221"/>
      <c r="AK137" s="221"/>
      <c r="AL137" s="203"/>
      <c r="AM137" s="222">
        <f>IF(COUNTIF(AM12:AM127,"K(Z)")=0,"",(COUNTIF(AM12:AM127,"K(Z)")))</f>
        <v>1</v>
      </c>
      <c r="AN137" s="221"/>
      <c r="AO137" s="221"/>
      <c r="AP137" s="221"/>
      <c r="AQ137" s="221"/>
      <c r="AR137" s="203"/>
      <c r="AS137" s="222">
        <f>IF(COUNTIF(AS12:AS127,"K(Z)")=0,"",(COUNTIF(AS12:AS127,"K(Z)")))</f>
        <v>1</v>
      </c>
      <c r="AT137" s="221"/>
      <c r="AU137" s="221"/>
      <c r="AV137" s="221"/>
      <c r="AW137" s="221"/>
      <c r="AX137" s="203"/>
      <c r="AY137" s="222">
        <f>IF(COUNTIF(AY12:AY127,"K(Z)")=0,"",(COUNTIF(AY12:AY127,"K(Z)")))</f>
        <v>1</v>
      </c>
      <c r="AZ137" s="415"/>
      <c r="BA137" s="416"/>
      <c r="BB137" s="416"/>
      <c r="BC137" s="416"/>
      <c r="BD137" s="417"/>
      <c r="BE137" s="418">
        <f t="shared" si="195"/>
        <v>4</v>
      </c>
    </row>
    <row r="138" spans="1:57" s="413" customFormat="1" ht="16.149999999999999" customHeight="1" x14ac:dyDescent="0.2">
      <c r="A138" s="218"/>
      <c r="B138" s="414"/>
      <c r="C138" s="219" t="s">
        <v>256</v>
      </c>
      <c r="D138" s="220"/>
      <c r="E138" s="221"/>
      <c r="F138" s="221"/>
      <c r="G138" s="221"/>
      <c r="H138" s="203"/>
      <c r="I138" s="222" t="str">
        <f>IF(COUNTIF(I12:I127,"AV")=0,"",COUNTIF(I12:I127,"AV"))</f>
        <v/>
      </c>
      <c r="J138" s="223"/>
      <c r="K138" s="221"/>
      <c r="L138" s="221"/>
      <c r="M138" s="221"/>
      <c r="N138" s="203"/>
      <c r="O138" s="222" t="str">
        <f>IF(COUNTIF(O12:O127,"AV")=0,"",COUNTIF(O12:O127,"AV"))</f>
        <v/>
      </c>
      <c r="P138" s="221"/>
      <c r="Q138" s="221"/>
      <c r="R138" s="221"/>
      <c r="S138" s="221"/>
      <c r="T138" s="203"/>
      <c r="U138" s="222" t="str">
        <f>IF(COUNTIF(U12:U127,"AV")=0,"",COUNTIF(U12:U127,"AV"))</f>
        <v/>
      </c>
      <c r="V138" s="223"/>
      <c r="W138" s="221"/>
      <c r="X138" s="221"/>
      <c r="Y138" s="221"/>
      <c r="Z138" s="203"/>
      <c r="AA138" s="222" t="str">
        <f>IF(COUNTIF(AA12:AA127,"AV")=0,"",COUNTIF(AA12:AA127,"AV"))</f>
        <v/>
      </c>
      <c r="AB138" s="221"/>
      <c r="AC138" s="221"/>
      <c r="AD138" s="221"/>
      <c r="AE138" s="221"/>
      <c r="AF138" s="203"/>
      <c r="AG138" s="222" t="str">
        <f>IF(COUNTIF(AG12:AG127,"AV")=0,"",COUNTIF(AG12:AG127,"AV"))</f>
        <v/>
      </c>
      <c r="AH138" s="221"/>
      <c r="AI138" s="221"/>
      <c r="AJ138" s="221"/>
      <c r="AK138" s="221"/>
      <c r="AL138" s="203"/>
      <c r="AM138" s="222" t="str">
        <f>IF(COUNTIF(AM12:AM127,"AV")=0,"",COUNTIF(AM12:AM127,"AV"))</f>
        <v/>
      </c>
      <c r="AN138" s="221"/>
      <c r="AO138" s="221"/>
      <c r="AP138" s="221"/>
      <c r="AQ138" s="221"/>
      <c r="AR138" s="203"/>
      <c r="AS138" s="222" t="str">
        <f>IF(COUNTIF(AS12:AS127,"AV")=0,"",COUNTIF(AS12:AS127,"AV"))</f>
        <v/>
      </c>
      <c r="AT138" s="221"/>
      <c r="AU138" s="221"/>
      <c r="AV138" s="221"/>
      <c r="AW138" s="221"/>
      <c r="AX138" s="203"/>
      <c r="AY138" s="222" t="str">
        <f>IF(COUNTIF(AY12:AY127,"AV")=0,"",COUNTIF(AY12:AY127,"AV"))</f>
        <v/>
      </c>
      <c r="AZ138" s="415"/>
      <c r="BA138" s="416"/>
      <c r="BB138" s="416"/>
      <c r="BC138" s="416"/>
      <c r="BD138" s="417"/>
      <c r="BE138" s="418" t="str">
        <f t="shared" si="195"/>
        <v/>
      </c>
    </row>
    <row r="139" spans="1:57" s="413" customFormat="1" ht="16.149999999999999" customHeight="1" x14ac:dyDescent="0.2">
      <c r="A139" s="218"/>
      <c r="B139" s="414"/>
      <c r="C139" s="219" t="s">
        <v>257</v>
      </c>
      <c r="D139" s="220"/>
      <c r="E139" s="221"/>
      <c r="F139" s="221"/>
      <c r="G139" s="221"/>
      <c r="H139" s="203"/>
      <c r="I139" s="222" t="str">
        <f>IF(COUNTIF(I12:I127,"KO")=0,"",COUNTIF(I12:I127,"KO"))</f>
        <v/>
      </c>
      <c r="J139" s="223"/>
      <c r="K139" s="221"/>
      <c r="L139" s="221"/>
      <c r="M139" s="221"/>
      <c r="N139" s="203"/>
      <c r="O139" s="222" t="str">
        <f>IF(COUNTIF(O12:O127,"KO")=0,"",COUNTIF(O12:O127,"KO"))</f>
        <v/>
      </c>
      <c r="P139" s="221"/>
      <c r="Q139" s="221"/>
      <c r="R139" s="221"/>
      <c r="S139" s="221"/>
      <c r="T139" s="203"/>
      <c r="U139" s="222" t="str">
        <f>IF(COUNTIF(U12:U127,"KO")=0,"",COUNTIF(U12:U127,"KO"))</f>
        <v/>
      </c>
      <c r="V139" s="223"/>
      <c r="W139" s="221"/>
      <c r="X139" s="221"/>
      <c r="Y139" s="221"/>
      <c r="Z139" s="203"/>
      <c r="AA139" s="222" t="str">
        <f>IF(COUNTIF(AA12:AA127,"KO")=0,"",COUNTIF(AA12:AA127,"KO"))</f>
        <v/>
      </c>
      <c r="AB139" s="221"/>
      <c r="AC139" s="221"/>
      <c r="AD139" s="221"/>
      <c r="AE139" s="221"/>
      <c r="AF139" s="203"/>
      <c r="AG139" s="222" t="str">
        <f>IF(COUNTIF(AG12:AG127,"KO")=0,"",COUNTIF(AG12:AG127,"KO"))</f>
        <v/>
      </c>
      <c r="AH139" s="221"/>
      <c r="AI139" s="221"/>
      <c r="AJ139" s="221"/>
      <c r="AK139" s="221"/>
      <c r="AL139" s="203"/>
      <c r="AM139" s="222" t="str">
        <f>IF(COUNTIF(AM12:AM127,"KO")=0,"",COUNTIF(AM12:AM127,"KO"))</f>
        <v/>
      </c>
      <c r="AN139" s="221"/>
      <c r="AO139" s="221"/>
      <c r="AP139" s="221"/>
      <c r="AQ139" s="221"/>
      <c r="AR139" s="203"/>
      <c r="AS139" s="222" t="str">
        <f>IF(COUNTIF(AS12:AS127,"KO")=0,"",COUNTIF(AS12:AS127,"KO"))</f>
        <v/>
      </c>
      <c r="AT139" s="221"/>
      <c r="AU139" s="221"/>
      <c r="AV139" s="221"/>
      <c r="AW139" s="221"/>
      <c r="AX139" s="203"/>
      <c r="AY139" s="222" t="str">
        <f>IF(COUNTIF(AY12:AY127,"KO")=0,"",COUNTIF(AY12:AY127,"KO"))</f>
        <v/>
      </c>
      <c r="AZ139" s="415"/>
      <c r="BA139" s="416"/>
      <c r="BB139" s="416"/>
      <c r="BC139" s="416"/>
      <c r="BD139" s="417"/>
      <c r="BE139" s="418" t="str">
        <f t="shared" si="195"/>
        <v/>
      </c>
    </row>
    <row r="140" spans="1:57" s="413" customFormat="1" ht="16.149999999999999" customHeight="1" x14ac:dyDescent="0.2">
      <c r="A140" s="218"/>
      <c r="B140" s="419"/>
      <c r="C140" s="219" t="s">
        <v>258</v>
      </c>
      <c r="D140" s="420"/>
      <c r="E140" s="421"/>
      <c r="F140" s="421"/>
      <c r="G140" s="421"/>
      <c r="H140" s="422"/>
      <c r="I140" s="222" t="str">
        <f>IF(COUNTIF(I12:I127,"S")=0,"",COUNTIF(I12:I127,"S"))</f>
        <v/>
      </c>
      <c r="J140" s="423"/>
      <c r="K140" s="421"/>
      <c r="L140" s="421"/>
      <c r="M140" s="421"/>
      <c r="N140" s="422"/>
      <c r="O140" s="222" t="str">
        <f>IF(COUNTIF(O12:O127,"S")=0,"",COUNTIF(O12:O127,"S"))</f>
        <v/>
      </c>
      <c r="P140" s="421"/>
      <c r="Q140" s="421"/>
      <c r="R140" s="421"/>
      <c r="S140" s="421"/>
      <c r="T140" s="422"/>
      <c r="U140" s="222" t="str">
        <f>IF(COUNTIF(U12:U127,"S")=0,"",COUNTIF(U12:U127,"S"))</f>
        <v/>
      </c>
      <c r="V140" s="423"/>
      <c r="W140" s="421"/>
      <c r="X140" s="421"/>
      <c r="Y140" s="421"/>
      <c r="Z140" s="422"/>
      <c r="AA140" s="222" t="str">
        <f>IF(COUNTIF(AA12:AA127,"S")=0,"",COUNTIF(AA12:AA127,"S"))</f>
        <v/>
      </c>
      <c r="AB140" s="421"/>
      <c r="AC140" s="421"/>
      <c r="AD140" s="421"/>
      <c r="AE140" s="421"/>
      <c r="AF140" s="422"/>
      <c r="AG140" s="222" t="str">
        <f>IF(COUNTIF(AG12:AG127,"S")=0,"",COUNTIF(AG12:AG127,"S"))</f>
        <v/>
      </c>
      <c r="AH140" s="421"/>
      <c r="AI140" s="421"/>
      <c r="AJ140" s="421"/>
      <c r="AK140" s="421"/>
      <c r="AL140" s="422"/>
      <c r="AM140" s="222" t="str">
        <f>IF(COUNTIF(AM12:AM127,"S")=0,"",COUNTIF(AM12:AM127,"S"))</f>
        <v/>
      </c>
      <c r="AN140" s="421"/>
      <c r="AO140" s="421"/>
      <c r="AP140" s="421"/>
      <c r="AQ140" s="421"/>
      <c r="AR140" s="422"/>
      <c r="AS140" s="222" t="str">
        <f>IF(COUNTIF(AS12:AS127,"S")=0,"",COUNTIF(AS12:AS127,"S"))</f>
        <v/>
      </c>
      <c r="AT140" s="421"/>
      <c r="AU140" s="421"/>
      <c r="AV140" s="421"/>
      <c r="AW140" s="421"/>
      <c r="AX140" s="422"/>
      <c r="AY140" s="222" t="str">
        <f>IF(COUNTIF(AY12:AY127,"S")=0,"",COUNTIF(AY12:AY127,"S"))</f>
        <v/>
      </c>
      <c r="AZ140" s="415"/>
      <c r="BA140" s="416"/>
      <c r="BB140" s="416"/>
      <c r="BC140" s="416"/>
      <c r="BD140" s="417"/>
      <c r="BE140" s="418" t="str">
        <f t="shared" si="195"/>
        <v/>
      </c>
    </row>
    <row r="141" spans="1:57" s="413" customFormat="1" ht="16.149999999999999" customHeight="1" x14ac:dyDescent="0.2">
      <c r="A141" s="218"/>
      <c r="B141" s="419"/>
      <c r="C141" s="219" t="s">
        <v>259</v>
      </c>
      <c r="D141" s="420"/>
      <c r="E141" s="421"/>
      <c r="F141" s="421"/>
      <c r="G141" s="421"/>
      <c r="H141" s="422"/>
      <c r="I141" s="222" t="str">
        <f>IF(COUNTIF(I12:I127,"Z")=0,"",COUNTIF(I12:I127,"Z"))</f>
        <v/>
      </c>
      <c r="J141" s="423"/>
      <c r="K141" s="421"/>
      <c r="L141" s="421"/>
      <c r="M141" s="421"/>
      <c r="N141" s="422"/>
      <c r="O141" s="222" t="str">
        <f>IF(COUNTIF(O12:O127,"Z")=0,"",COUNTIF(O12:O127,"Z"))</f>
        <v/>
      </c>
      <c r="P141" s="421"/>
      <c r="Q141" s="421"/>
      <c r="R141" s="421"/>
      <c r="S141" s="421"/>
      <c r="T141" s="422"/>
      <c r="U141" s="222" t="str">
        <f>IF(COUNTIF(U12:U127,"Z")=0,"",COUNTIF(U12:U127,"Z"))</f>
        <v/>
      </c>
      <c r="V141" s="423"/>
      <c r="W141" s="421"/>
      <c r="X141" s="421"/>
      <c r="Y141" s="421"/>
      <c r="Z141" s="422"/>
      <c r="AA141" s="222" t="str">
        <f>IF(COUNTIF(AA12:AA127,"Z")=0,"",COUNTIF(AA12:AA127,"Z"))</f>
        <v/>
      </c>
      <c r="AB141" s="421"/>
      <c r="AC141" s="421"/>
      <c r="AD141" s="421"/>
      <c r="AE141" s="421"/>
      <c r="AF141" s="422"/>
      <c r="AG141" s="222" t="str">
        <f>IF(COUNTIF(AG12:AG127,"Z")=0,"",COUNTIF(AG12:AG127,"Z"))</f>
        <v/>
      </c>
      <c r="AH141" s="423"/>
      <c r="AI141" s="421"/>
      <c r="AJ141" s="421"/>
      <c r="AK141" s="421"/>
      <c r="AL141" s="422"/>
      <c r="AM141" s="222" t="str">
        <f>IF(COUNTIF(AM12:AM127,"Z")=0,"",COUNTIF(AM12:AM127,"Z"))</f>
        <v/>
      </c>
      <c r="AN141" s="421"/>
      <c r="AO141" s="421"/>
      <c r="AP141" s="421"/>
      <c r="AQ141" s="421"/>
      <c r="AR141" s="422"/>
      <c r="AS141" s="222" t="str">
        <f>IF(COUNTIF(AS12:AS127,"Z")=0,"",COUNTIF(AS12:AS127,"Z"))</f>
        <v/>
      </c>
      <c r="AT141" s="421"/>
      <c r="AU141" s="421"/>
      <c r="AV141" s="421"/>
      <c r="AW141" s="421"/>
      <c r="AX141" s="422"/>
      <c r="AY141" s="222">
        <f>IF(COUNTIF(AY12:AY127,"Z")=0,"",COUNTIF(AY12:AY127,"Z"))</f>
        <v>2</v>
      </c>
      <c r="AZ141" s="415"/>
      <c r="BA141" s="416"/>
      <c r="BB141" s="416"/>
      <c r="BC141" s="416"/>
      <c r="BD141" s="417"/>
      <c r="BE141" s="418" t="str">
        <f t="shared" si="195"/>
        <v/>
      </c>
    </row>
    <row r="142" spans="1:57" s="413" customFormat="1" ht="16.149999999999999" customHeight="1" thickBot="1" x14ac:dyDescent="0.25">
      <c r="A142" s="218"/>
      <c r="B142" s="419"/>
      <c r="C142" s="667" t="s">
        <v>260</v>
      </c>
      <c r="D142" s="420"/>
      <c r="E142" s="421"/>
      <c r="F142" s="421"/>
      <c r="G142" s="421"/>
      <c r="H142" s="422"/>
      <c r="I142" s="224">
        <f>IF(SUM(I129:I141)=0,"",SUM(I129:I141))</f>
        <v>10</v>
      </c>
      <c r="J142" s="225"/>
      <c r="K142" s="225"/>
      <c r="L142" s="225"/>
      <c r="M142" s="225"/>
      <c r="N142" s="226"/>
      <c r="O142" s="224">
        <f>IF(SUM(O129:O141)=0,"",SUM(O129:O141))</f>
        <v>18</v>
      </c>
      <c r="P142" s="225"/>
      <c r="Q142" s="225"/>
      <c r="R142" s="225"/>
      <c r="S142" s="225"/>
      <c r="T142" s="226"/>
      <c r="U142" s="224">
        <f>IF(SUM(U129:U141)=0,"",SUM(U129:U141))</f>
        <v>14</v>
      </c>
      <c r="V142" s="225"/>
      <c r="W142" s="225"/>
      <c r="X142" s="225"/>
      <c r="Y142" s="225"/>
      <c r="Z142" s="226"/>
      <c r="AA142" s="224">
        <f>IF(SUM(AA129:AA141)=0,"",SUM(AA129:AA141))</f>
        <v>13</v>
      </c>
      <c r="AB142" s="225"/>
      <c r="AC142" s="225"/>
      <c r="AD142" s="225"/>
      <c r="AE142" s="225"/>
      <c r="AF142" s="226"/>
      <c r="AG142" s="224">
        <f>IF(SUM(AG129:AG141)=0,"",SUM(AG129:AG141))</f>
        <v>9</v>
      </c>
      <c r="AH142" s="227"/>
      <c r="AI142" s="228"/>
      <c r="AJ142" s="228"/>
      <c r="AK142" s="228"/>
      <c r="AL142" s="229"/>
      <c r="AM142" s="230">
        <f>IF(SUM(AM129:AM141)=0,"",SUM(AM129:AM141))</f>
        <v>10</v>
      </c>
      <c r="AN142" s="228"/>
      <c r="AO142" s="228"/>
      <c r="AP142" s="228"/>
      <c r="AQ142" s="228"/>
      <c r="AR142" s="229"/>
      <c r="AS142" s="230">
        <f>IF(SUM(AS129:AS141)=0,"",SUM(AS129:AS141))</f>
        <v>7</v>
      </c>
      <c r="AT142" s="228"/>
      <c r="AU142" s="228"/>
      <c r="AV142" s="228"/>
      <c r="AW142" s="228"/>
      <c r="AX142" s="229"/>
      <c r="AY142" s="230">
        <f>IF(SUM(AY129:AY141)=0,"",SUM(AY129:AY141))</f>
        <v>9</v>
      </c>
      <c r="AZ142" s="231"/>
      <c r="BA142" s="232"/>
      <c r="BB142" s="232"/>
      <c r="BC142" s="232"/>
      <c r="BD142" s="233"/>
      <c r="BE142" s="234">
        <f>IF(SUM(D142:AG142)=0,"",SUM(D142:AY142))</f>
        <v>90</v>
      </c>
    </row>
    <row r="143" spans="1:57" s="591" customFormat="1" ht="16.149999999999999" customHeight="1" x14ac:dyDescent="0.2">
      <c r="A143" s="681" t="s">
        <v>261</v>
      </c>
      <c r="B143" s="682"/>
      <c r="C143" s="682"/>
      <c r="D143" s="682"/>
      <c r="E143" s="682"/>
      <c r="F143" s="682"/>
      <c r="G143" s="682"/>
      <c r="H143" s="682"/>
      <c r="I143" s="682"/>
      <c r="J143" s="682"/>
      <c r="K143" s="682"/>
      <c r="L143" s="682"/>
      <c r="M143" s="682"/>
      <c r="N143" s="682"/>
      <c r="O143" s="682"/>
      <c r="P143" s="682"/>
      <c r="Q143" s="682"/>
      <c r="R143" s="682"/>
      <c r="S143" s="682"/>
      <c r="T143" s="682"/>
      <c r="U143" s="682"/>
      <c r="V143" s="682"/>
      <c r="W143" s="682"/>
      <c r="X143" s="682"/>
      <c r="Y143" s="682"/>
      <c r="Z143" s="682"/>
      <c r="AA143" s="682"/>
      <c r="AB143" s="682"/>
      <c r="AC143" s="682"/>
      <c r="AD143" s="682"/>
      <c r="AE143" s="682"/>
      <c r="AF143" s="682"/>
      <c r="AG143" s="683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5"/>
      <c r="AU143" s="235"/>
      <c r="AV143" s="235"/>
      <c r="AW143" s="235"/>
      <c r="AX143" s="235"/>
      <c r="AY143" s="235"/>
      <c r="AZ143" s="789"/>
      <c r="BA143" s="789"/>
      <c r="BB143" s="789"/>
      <c r="BC143" s="789"/>
      <c r="BD143" s="789"/>
      <c r="BE143" s="789"/>
    </row>
    <row r="144" spans="1:57" s="591" customFormat="1" ht="16.149999999999999" customHeight="1" x14ac:dyDescent="0.2">
      <c r="A144" s="673" t="s">
        <v>274</v>
      </c>
      <c r="B144" s="674"/>
      <c r="C144" s="674"/>
      <c r="D144" s="674"/>
      <c r="E144" s="674"/>
      <c r="F144" s="674"/>
      <c r="G144" s="674"/>
      <c r="H144" s="674"/>
      <c r="I144" s="674"/>
      <c r="J144" s="674"/>
      <c r="K144" s="674"/>
      <c r="L144" s="674"/>
      <c r="M144" s="674"/>
      <c r="N144" s="674"/>
      <c r="O144" s="674"/>
      <c r="P144" s="674"/>
      <c r="Q144" s="674"/>
      <c r="R144" s="674"/>
      <c r="S144" s="674"/>
      <c r="T144" s="674"/>
      <c r="U144" s="674"/>
      <c r="V144" s="674"/>
      <c r="W144" s="674"/>
      <c r="X144" s="674"/>
      <c r="Y144" s="674"/>
      <c r="Z144" s="674"/>
      <c r="AA144" s="674"/>
      <c r="AB144" s="674"/>
      <c r="AC144" s="674"/>
      <c r="AD144" s="674"/>
      <c r="AE144" s="674"/>
      <c r="AF144" s="674"/>
      <c r="AG144" s="675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789"/>
      <c r="BA144" s="789"/>
      <c r="BB144" s="789"/>
      <c r="BC144" s="789"/>
      <c r="BD144" s="789"/>
      <c r="BE144" s="789"/>
    </row>
    <row r="145" spans="1:51" s="591" customFormat="1" ht="16.149999999999999" customHeight="1" x14ac:dyDescent="0.2">
      <c r="A145" s="673" t="s">
        <v>262</v>
      </c>
      <c r="B145" s="674"/>
      <c r="C145" s="674"/>
      <c r="D145" s="674"/>
      <c r="E145" s="674"/>
      <c r="F145" s="674"/>
      <c r="G145" s="674"/>
      <c r="H145" s="674"/>
      <c r="I145" s="674"/>
      <c r="J145" s="674"/>
      <c r="K145" s="674"/>
      <c r="L145" s="674"/>
      <c r="M145" s="674"/>
      <c r="N145" s="674"/>
      <c r="O145" s="674"/>
      <c r="P145" s="674"/>
      <c r="Q145" s="674"/>
      <c r="R145" s="674"/>
      <c r="S145" s="674"/>
      <c r="T145" s="674"/>
      <c r="U145" s="674"/>
      <c r="V145" s="674"/>
      <c r="W145" s="674"/>
      <c r="X145" s="674"/>
      <c r="Y145" s="674"/>
      <c r="Z145" s="674"/>
      <c r="AA145" s="674"/>
      <c r="AB145" s="674"/>
      <c r="AC145" s="674"/>
      <c r="AD145" s="674"/>
      <c r="AE145" s="674"/>
      <c r="AF145" s="674"/>
      <c r="AG145" s="675"/>
      <c r="AH145" s="236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6"/>
      <c r="AV145" s="236"/>
      <c r="AW145" s="236"/>
      <c r="AX145" s="236"/>
      <c r="AY145" s="236"/>
    </row>
    <row r="146" spans="1:51" s="591" customFormat="1" ht="16.149999999999999" customHeight="1" thickBot="1" x14ac:dyDescent="0.25">
      <c r="A146" s="676" t="s">
        <v>263</v>
      </c>
      <c r="B146" s="677"/>
      <c r="C146" s="677"/>
      <c r="D146" s="677"/>
      <c r="E146" s="677"/>
      <c r="F146" s="677"/>
      <c r="G146" s="677"/>
      <c r="H146" s="677"/>
      <c r="I146" s="677"/>
      <c r="J146" s="677"/>
      <c r="K146" s="677"/>
      <c r="L146" s="677"/>
      <c r="M146" s="677"/>
      <c r="N146" s="677"/>
      <c r="O146" s="677"/>
      <c r="P146" s="677"/>
      <c r="Q146" s="677"/>
      <c r="R146" s="677"/>
      <c r="S146" s="677"/>
      <c r="T146" s="677"/>
      <c r="U146" s="677"/>
      <c r="V146" s="677"/>
      <c r="W146" s="677"/>
      <c r="X146" s="677"/>
      <c r="Y146" s="677"/>
      <c r="Z146" s="677"/>
      <c r="AA146" s="677"/>
      <c r="AB146" s="677"/>
      <c r="AC146" s="677"/>
      <c r="AD146" s="677"/>
      <c r="AE146" s="677"/>
      <c r="AF146" s="677"/>
      <c r="AG146" s="678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  <c r="AT146" s="236"/>
      <c r="AU146" s="236"/>
      <c r="AV146" s="236"/>
      <c r="AW146" s="236"/>
      <c r="AX146" s="236"/>
      <c r="AY146" s="236"/>
    </row>
    <row r="147" spans="1:51" s="591" customFormat="1" ht="15.75" customHeight="1" thickTop="1" x14ac:dyDescent="0.2">
      <c r="A147" s="328"/>
      <c r="B147" s="329"/>
      <c r="C147" s="329"/>
      <c r="D147" s="652"/>
      <c r="E147" s="652"/>
      <c r="F147" s="652"/>
      <c r="G147" s="652"/>
      <c r="H147" s="652"/>
      <c r="I147" s="652"/>
      <c r="J147" s="652"/>
      <c r="K147" s="652"/>
      <c r="L147" s="652"/>
      <c r="M147" s="652"/>
      <c r="N147" s="652"/>
      <c r="O147" s="652"/>
      <c r="P147" s="330"/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330"/>
      <c r="AY147" s="330"/>
    </row>
    <row r="148" spans="1:51" s="591" customFormat="1" ht="15.75" customHeight="1" x14ac:dyDescent="0.2">
      <c r="A148" s="328"/>
      <c r="B148" s="329"/>
      <c r="C148" s="329"/>
      <c r="D148" s="652"/>
      <c r="E148" s="652"/>
      <c r="F148" s="652"/>
      <c r="G148" s="652"/>
      <c r="H148" s="652"/>
      <c r="I148" s="652"/>
      <c r="J148" s="652"/>
      <c r="K148" s="652"/>
      <c r="L148" s="652"/>
      <c r="M148" s="652"/>
      <c r="N148" s="652"/>
      <c r="O148" s="652"/>
      <c r="P148" s="330"/>
      <c r="Q148" s="330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0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0"/>
    </row>
    <row r="149" spans="1:51" s="591" customFormat="1" ht="15.75" customHeight="1" x14ac:dyDescent="0.2">
      <c r="A149" s="328"/>
      <c r="B149" s="329"/>
      <c r="C149" s="329"/>
      <c r="D149" s="652"/>
      <c r="E149" s="652"/>
      <c r="F149" s="652"/>
      <c r="G149" s="652"/>
      <c r="H149" s="652"/>
      <c r="I149" s="652"/>
      <c r="J149" s="652"/>
      <c r="K149" s="652"/>
      <c r="L149" s="652"/>
      <c r="M149" s="652"/>
      <c r="N149" s="652"/>
      <c r="O149" s="652"/>
      <c r="P149" s="330"/>
      <c r="Q149" s="330"/>
      <c r="R149" s="330"/>
      <c r="S149" s="330"/>
      <c r="T149" s="330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</row>
    <row r="150" spans="1:51" s="591" customFormat="1" ht="15.75" customHeight="1" x14ac:dyDescent="0.2">
      <c r="A150" s="328"/>
      <c r="B150" s="329"/>
      <c r="C150" s="329"/>
      <c r="D150" s="652"/>
      <c r="E150" s="652"/>
      <c r="F150" s="652"/>
      <c r="G150" s="652"/>
      <c r="H150" s="652"/>
      <c r="I150" s="652"/>
      <c r="J150" s="652"/>
      <c r="K150" s="652"/>
      <c r="L150" s="652"/>
      <c r="M150" s="652"/>
      <c r="N150" s="652"/>
      <c r="O150" s="652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</row>
    <row r="151" spans="1:51" s="591" customFormat="1" ht="15.75" customHeight="1" x14ac:dyDescent="0.2">
      <c r="A151" s="328"/>
      <c r="B151" s="329"/>
      <c r="C151" s="329"/>
      <c r="D151" s="652"/>
      <c r="E151" s="652"/>
      <c r="F151" s="652"/>
      <c r="G151" s="652"/>
      <c r="H151" s="652"/>
      <c r="I151" s="652"/>
      <c r="J151" s="652"/>
      <c r="K151" s="652"/>
      <c r="L151" s="652"/>
      <c r="M151" s="652"/>
      <c r="N151" s="652"/>
      <c r="O151" s="652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</row>
    <row r="152" spans="1:51" s="591" customFormat="1" ht="15.75" customHeight="1" x14ac:dyDescent="0.2">
      <c r="A152" s="328"/>
      <c r="B152" s="329"/>
      <c r="C152" s="329"/>
      <c r="D152" s="652"/>
      <c r="E152" s="652"/>
      <c r="F152" s="652"/>
      <c r="G152" s="652"/>
      <c r="H152" s="652"/>
      <c r="I152" s="652"/>
      <c r="J152" s="652"/>
      <c r="K152" s="652"/>
      <c r="L152" s="652"/>
      <c r="M152" s="652"/>
      <c r="N152" s="652"/>
      <c r="O152" s="652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</row>
    <row r="153" spans="1:51" s="591" customFormat="1" ht="15.75" customHeight="1" x14ac:dyDescent="0.2">
      <c r="A153" s="328"/>
      <c r="B153" s="331"/>
      <c r="C153" s="331"/>
      <c r="D153" s="653"/>
      <c r="E153" s="653"/>
      <c r="F153" s="653"/>
      <c r="G153" s="653"/>
      <c r="H153" s="653"/>
      <c r="I153" s="653"/>
      <c r="J153" s="653"/>
      <c r="K153" s="653"/>
      <c r="L153" s="653"/>
      <c r="M153" s="653"/>
      <c r="N153" s="653"/>
      <c r="O153" s="653"/>
    </row>
    <row r="154" spans="1:51" s="591" customFormat="1" ht="15.75" customHeight="1" x14ac:dyDescent="0.2">
      <c r="A154" s="328"/>
      <c r="B154" s="331"/>
      <c r="C154" s="331"/>
      <c r="D154" s="653"/>
      <c r="E154" s="653"/>
      <c r="F154" s="653"/>
      <c r="G154" s="653"/>
      <c r="H154" s="653"/>
      <c r="I154" s="653"/>
      <c r="J154" s="653"/>
      <c r="K154" s="653"/>
      <c r="L154" s="653"/>
      <c r="M154" s="653"/>
      <c r="N154" s="653"/>
      <c r="O154" s="653"/>
    </row>
    <row r="155" spans="1:51" s="591" customFormat="1" ht="15.75" customHeight="1" x14ac:dyDescent="0.2">
      <c r="A155" s="328"/>
      <c r="B155" s="331"/>
      <c r="C155" s="331"/>
      <c r="D155" s="653"/>
      <c r="E155" s="653"/>
      <c r="F155" s="653"/>
      <c r="G155" s="653"/>
      <c r="H155" s="653"/>
      <c r="I155" s="653"/>
      <c r="J155" s="653"/>
      <c r="K155" s="653"/>
      <c r="L155" s="653"/>
      <c r="M155" s="653"/>
      <c r="N155" s="653"/>
      <c r="O155" s="653"/>
    </row>
    <row r="156" spans="1:51" s="591" customFormat="1" ht="15.75" customHeight="1" x14ac:dyDescent="0.2">
      <c r="A156" s="328"/>
      <c r="B156" s="331"/>
      <c r="C156" s="331"/>
      <c r="D156" s="653"/>
      <c r="E156" s="653"/>
      <c r="F156" s="653"/>
      <c r="G156" s="653"/>
      <c r="H156" s="653"/>
      <c r="I156" s="653"/>
      <c r="J156" s="653"/>
      <c r="K156" s="653"/>
      <c r="L156" s="653"/>
      <c r="M156" s="653"/>
      <c r="N156" s="653"/>
      <c r="O156" s="653"/>
    </row>
    <row r="157" spans="1:51" s="591" customFormat="1" ht="15.75" customHeight="1" x14ac:dyDescent="0.2">
      <c r="A157" s="328"/>
      <c r="B157" s="331"/>
      <c r="C157" s="331"/>
      <c r="D157" s="653"/>
      <c r="E157" s="653"/>
      <c r="F157" s="653"/>
      <c r="G157" s="653"/>
      <c r="H157" s="653"/>
      <c r="I157" s="653"/>
      <c r="J157" s="653"/>
      <c r="K157" s="653"/>
      <c r="L157" s="653"/>
      <c r="M157" s="653"/>
      <c r="N157" s="653"/>
      <c r="O157" s="653"/>
    </row>
    <row r="158" spans="1:51" s="591" customFormat="1" ht="15.75" customHeight="1" x14ac:dyDescent="0.2">
      <c r="A158" s="328"/>
      <c r="B158" s="331"/>
      <c r="C158" s="331"/>
      <c r="D158" s="653"/>
      <c r="E158" s="653"/>
      <c r="F158" s="653"/>
      <c r="G158" s="653"/>
      <c r="H158" s="653"/>
      <c r="I158" s="653"/>
      <c r="J158" s="653"/>
      <c r="K158" s="653"/>
      <c r="L158" s="653"/>
      <c r="M158" s="653"/>
      <c r="N158" s="653"/>
      <c r="O158" s="653"/>
    </row>
    <row r="159" spans="1:51" s="591" customFormat="1" ht="15.75" customHeight="1" x14ac:dyDescent="0.2">
      <c r="A159" s="328"/>
      <c r="B159" s="331"/>
      <c r="C159" s="331"/>
      <c r="D159" s="653"/>
      <c r="E159" s="653"/>
      <c r="F159" s="653"/>
      <c r="G159" s="653"/>
      <c r="H159" s="653"/>
      <c r="I159" s="653"/>
      <c r="J159" s="653"/>
      <c r="K159" s="653"/>
      <c r="L159" s="653"/>
      <c r="M159" s="653"/>
      <c r="N159" s="653"/>
      <c r="O159" s="653"/>
    </row>
    <row r="160" spans="1:51" s="591" customFormat="1" ht="15.75" customHeight="1" x14ac:dyDescent="0.2">
      <c r="A160" s="328"/>
      <c r="B160" s="331"/>
      <c r="C160" s="331"/>
      <c r="D160" s="653"/>
      <c r="E160" s="653"/>
      <c r="F160" s="653"/>
      <c r="G160" s="653"/>
      <c r="H160" s="653"/>
      <c r="I160" s="653"/>
      <c r="J160" s="653"/>
      <c r="K160" s="653"/>
      <c r="L160" s="653"/>
      <c r="M160" s="653"/>
      <c r="N160" s="653"/>
      <c r="O160" s="653"/>
    </row>
    <row r="161" spans="1:15" s="591" customFormat="1" ht="15.75" customHeight="1" x14ac:dyDescent="0.2">
      <c r="A161" s="328"/>
      <c r="B161" s="331"/>
      <c r="C161" s="331"/>
      <c r="D161" s="653"/>
      <c r="E161" s="653"/>
      <c r="F161" s="653"/>
      <c r="G161" s="653"/>
      <c r="H161" s="653"/>
      <c r="I161" s="653"/>
      <c r="J161" s="653"/>
      <c r="K161" s="653"/>
      <c r="L161" s="653"/>
      <c r="M161" s="653"/>
      <c r="N161" s="653"/>
      <c r="O161" s="653"/>
    </row>
    <row r="162" spans="1:15" s="591" customFormat="1" ht="15.75" customHeight="1" x14ac:dyDescent="0.2">
      <c r="A162" s="328"/>
      <c r="B162" s="331"/>
      <c r="C162" s="331"/>
      <c r="D162" s="653"/>
      <c r="E162" s="653"/>
      <c r="F162" s="653"/>
      <c r="G162" s="653"/>
      <c r="H162" s="653"/>
      <c r="I162" s="653"/>
      <c r="J162" s="653"/>
      <c r="K162" s="653"/>
      <c r="L162" s="653"/>
      <c r="M162" s="653"/>
      <c r="N162" s="653"/>
      <c r="O162" s="653"/>
    </row>
    <row r="163" spans="1:15" s="591" customFormat="1" ht="15.75" customHeight="1" x14ac:dyDescent="0.2">
      <c r="A163" s="328"/>
      <c r="B163" s="331"/>
      <c r="C163" s="331"/>
      <c r="D163" s="653"/>
      <c r="E163" s="653"/>
      <c r="F163" s="653"/>
      <c r="G163" s="653"/>
      <c r="H163" s="653"/>
      <c r="I163" s="653"/>
      <c r="J163" s="653"/>
      <c r="K163" s="653"/>
      <c r="L163" s="653"/>
      <c r="M163" s="653"/>
      <c r="N163" s="653"/>
      <c r="O163" s="653"/>
    </row>
    <row r="164" spans="1:15" s="591" customFormat="1" ht="15.75" customHeight="1" x14ac:dyDescent="0.2">
      <c r="A164" s="328"/>
      <c r="B164" s="331"/>
      <c r="C164" s="331"/>
      <c r="D164" s="653"/>
      <c r="E164" s="653"/>
      <c r="F164" s="653"/>
      <c r="G164" s="653"/>
      <c r="H164" s="653"/>
      <c r="I164" s="653"/>
      <c r="J164" s="653"/>
      <c r="K164" s="653"/>
      <c r="L164" s="653"/>
      <c r="M164" s="653"/>
      <c r="N164" s="653"/>
      <c r="O164" s="653"/>
    </row>
    <row r="165" spans="1:15" s="591" customFormat="1" ht="15.75" customHeight="1" x14ac:dyDescent="0.2">
      <c r="A165" s="328"/>
      <c r="B165" s="331"/>
      <c r="C165" s="331"/>
      <c r="D165" s="653"/>
      <c r="E165" s="653"/>
      <c r="F165" s="653"/>
      <c r="G165" s="653"/>
      <c r="H165" s="653"/>
      <c r="I165" s="653"/>
      <c r="J165" s="653"/>
      <c r="K165" s="653"/>
      <c r="L165" s="653"/>
      <c r="M165" s="653"/>
      <c r="N165" s="653"/>
      <c r="O165" s="653"/>
    </row>
    <row r="166" spans="1:15" s="591" customFormat="1" ht="15.75" customHeight="1" x14ac:dyDescent="0.2">
      <c r="A166" s="328"/>
      <c r="B166" s="331"/>
      <c r="C166" s="331"/>
      <c r="D166" s="653"/>
      <c r="E166" s="653"/>
      <c r="F166" s="653"/>
      <c r="G166" s="653"/>
      <c r="H166" s="653"/>
      <c r="I166" s="653"/>
      <c r="J166" s="653"/>
      <c r="K166" s="653"/>
      <c r="L166" s="653"/>
      <c r="M166" s="653"/>
      <c r="N166" s="653"/>
      <c r="O166" s="653"/>
    </row>
    <row r="167" spans="1:15" s="591" customFormat="1" ht="15.75" customHeight="1" x14ac:dyDescent="0.2">
      <c r="A167" s="328"/>
      <c r="B167" s="331"/>
      <c r="C167" s="331"/>
      <c r="D167" s="653"/>
      <c r="E167" s="653"/>
      <c r="F167" s="653"/>
      <c r="G167" s="653"/>
      <c r="H167" s="653"/>
      <c r="I167" s="653"/>
      <c r="J167" s="653"/>
      <c r="K167" s="653"/>
      <c r="L167" s="653"/>
      <c r="M167" s="653"/>
      <c r="N167" s="653"/>
      <c r="O167" s="653"/>
    </row>
    <row r="168" spans="1:15" s="591" customFormat="1" ht="15.75" customHeight="1" x14ac:dyDescent="0.2">
      <c r="A168" s="328"/>
      <c r="B168" s="331"/>
      <c r="C168" s="331"/>
      <c r="D168" s="653"/>
      <c r="E168" s="653"/>
      <c r="F168" s="653"/>
      <c r="G168" s="653"/>
      <c r="H168" s="653"/>
      <c r="I168" s="653"/>
      <c r="J168" s="653"/>
      <c r="K168" s="653"/>
      <c r="L168" s="653"/>
      <c r="M168" s="653"/>
      <c r="N168" s="653"/>
      <c r="O168" s="653"/>
    </row>
    <row r="169" spans="1:15" s="591" customFormat="1" ht="15.75" customHeight="1" x14ac:dyDescent="0.2">
      <c r="A169" s="328"/>
      <c r="B169" s="331"/>
      <c r="C169" s="331"/>
      <c r="D169" s="653"/>
      <c r="E169" s="653"/>
      <c r="F169" s="653"/>
      <c r="G169" s="653"/>
      <c r="H169" s="653"/>
      <c r="I169" s="653"/>
      <c r="J169" s="653"/>
      <c r="K169" s="653"/>
      <c r="L169" s="653"/>
      <c r="M169" s="653"/>
      <c r="N169" s="653"/>
      <c r="O169" s="653"/>
    </row>
    <row r="170" spans="1:15" s="591" customFormat="1" ht="15.75" customHeight="1" x14ac:dyDescent="0.2">
      <c r="A170" s="328"/>
      <c r="B170" s="331"/>
      <c r="C170" s="331"/>
      <c r="D170" s="653"/>
      <c r="E170" s="653"/>
      <c r="F170" s="653"/>
      <c r="G170" s="653"/>
      <c r="H170" s="653"/>
      <c r="I170" s="653"/>
      <c r="J170" s="653"/>
      <c r="K170" s="653"/>
      <c r="L170" s="653"/>
      <c r="M170" s="653"/>
      <c r="N170" s="653"/>
      <c r="O170" s="653"/>
    </row>
    <row r="171" spans="1:15" s="591" customFormat="1" ht="15.75" customHeight="1" x14ac:dyDescent="0.2">
      <c r="A171" s="328"/>
      <c r="B171" s="331"/>
      <c r="C171" s="331"/>
      <c r="D171" s="653"/>
      <c r="E171" s="653"/>
      <c r="F171" s="653"/>
      <c r="G171" s="653"/>
      <c r="H171" s="653"/>
      <c r="I171" s="653"/>
      <c r="J171" s="653"/>
      <c r="K171" s="653"/>
      <c r="L171" s="653"/>
      <c r="M171" s="653"/>
      <c r="N171" s="653"/>
      <c r="O171" s="653"/>
    </row>
    <row r="172" spans="1:15" s="591" customFormat="1" ht="15.75" customHeight="1" x14ac:dyDescent="0.2">
      <c r="A172" s="328"/>
      <c r="B172" s="331"/>
      <c r="C172" s="331"/>
      <c r="D172" s="653"/>
      <c r="E172" s="653"/>
      <c r="F172" s="653"/>
      <c r="G172" s="653"/>
      <c r="H172" s="653"/>
      <c r="I172" s="653"/>
      <c r="J172" s="653"/>
      <c r="K172" s="653"/>
      <c r="L172" s="653"/>
      <c r="M172" s="653"/>
      <c r="N172" s="653"/>
      <c r="O172" s="653"/>
    </row>
    <row r="173" spans="1:15" s="591" customFormat="1" ht="15.75" customHeight="1" x14ac:dyDescent="0.2">
      <c r="A173" s="328"/>
      <c r="B173" s="331"/>
      <c r="C173" s="331"/>
      <c r="D173" s="653"/>
      <c r="E173" s="653"/>
      <c r="F173" s="653"/>
      <c r="G173" s="653"/>
      <c r="H173" s="653"/>
      <c r="I173" s="653"/>
      <c r="J173" s="653"/>
      <c r="K173" s="653"/>
      <c r="L173" s="653"/>
      <c r="M173" s="653"/>
      <c r="N173" s="653"/>
      <c r="O173" s="653"/>
    </row>
    <row r="174" spans="1:15" s="591" customFormat="1" ht="15.75" customHeight="1" x14ac:dyDescent="0.2">
      <c r="A174" s="328"/>
      <c r="B174" s="331"/>
      <c r="C174" s="331"/>
      <c r="D174" s="653"/>
      <c r="E174" s="653"/>
      <c r="F174" s="653"/>
      <c r="G174" s="653"/>
      <c r="H174" s="653"/>
      <c r="I174" s="653"/>
      <c r="J174" s="653"/>
      <c r="K174" s="653"/>
      <c r="L174" s="653"/>
      <c r="M174" s="653"/>
      <c r="N174" s="653"/>
      <c r="O174" s="653"/>
    </row>
    <row r="175" spans="1:15" s="591" customFormat="1" ht="15.75" customHeight="1" x14ac:dyDescent="0.2">
      <c r="A175" s="328"/>
      <c r="B175" s="331"/>
      <c r="C175" s="331"/>
      <c r="D175" s="653"/>
      <c r="E175" s="653"/>
      <c r="F175" s="653"/>
      <c r="G175" s="653"/>
      <c r="H175" s="653"/>
      <c r="I175" s="653"/>
      <c r="J175" s="653"/>
      <c r="K175" s="653"/>
      <c r="L175" s="653"/>
      <c r="M175" s="653"/>
      <c r="N175" s="653"/>
      <c r="O175" s="653"/>
    </row>
    <row r="176" spans="1:15" s="591" customFormat="1" ht="15.75" customHeight="1" x14ac:dyDescent="0.2">
      <c r="A176" s="328"/>
      <c r="B176" s="331"/>
      <c r="C176" s="331"/>
      <c r="D176" s="653"/>
      <c r="E176" s="653"/>
      <c r="F176" s="653"/>
      <c r="G176" s="653"/>
      <c r="H176" s="653"/>
      <c r="I176" s="653"/>
      <c r="J176" s="653"/>
      <c r="K176" s="653"/>
      <c r="L176" s="653"/>
      <c r="M176" s="653"/>
      <c r="N176" s="653"/>
      <c r="O176" s="653"/>
    </row>
    <row r="177" spans="1:15" s="591" customFormat="1" ht="15.75" customHeight="1" x14ac:dyDescent="0.2">
      <c r="A177" s="328"/>
      <c r="B177" s="331"/>
      <c r="C177" s="331"/>
      <c r="D177" s="653"/>
      <c r="E177" s="653"/>
      <c r="F177" s="653"/>
      <c r="G177" s="653"/>
      <c r="H177" s="653"/>
      <c r="I177" s="653"/>
      <c r="J177" s="653"/>
      <c r="K177" s="653"/>
      <c r="L177" s="653"/>
      <c r="M177" s="653"/>
      <c r="N177" s="653"/>
      <c r="O177" s="653"/>
    </row>
    <row r="178" spans="1:15" s="591" customFormat="1" ht="15.75" customHeight="1" x14ac:dyDescent="0.2">
      <c r="A178" s="328"/>
      <c r="B178" s="331"/>
      <c r="C178" s="331"/>
      <c r="D178" s="653"/>
      <c r="E178" s="653"/>
      <c r="F178" s="653"/>
      <c r="G178" s="653"/>
      <c r="H178" s="653"/>
      <c r="I178" s="653"/>
      <c r="J178" s="653"/>
      <c r="K178" s="653"/>
      <c r="L178" s="653"/>
      <c r="M178" s="653"/>
      <c r="N178" s="653"/>
      <c r="O178" s="653"/>
    </row>
    <row r="179" spans="1:15" s="591" customFormat="1" ht="15.75" customHeight="1" x14ac:dyDescent="0.2">
      <c r="A179" s="328"/>
      <c r="B179" s="331"/>
      <c r="C179" s="331"/>
      <c r="D179" s="653"/>
      <c r="E179" s="653"/>
      <c r="F179" s="653"/>
      <c r="G179" s="653"/>
      <c r="H179" s="653"/>
      <c r="I179" s="653"/>
      <c r="J179" s="653"/>
      <c r="K179" s="653"/>
      <c r="L179" s="653"/>
      <c r="M179" s="653"/>
      <c r="N179" s="653"/>
      <c r="O179" s="653"/>
    </row>
    <row r="180" spans="1:15" s="591" customFormat="1" ht="15.75" customHeight="1" x14ac:dyDescent="0.2">
      <c r="A180" s="328"/>
      <c r="B180" s="331"/>
      <c r="C180" s="331"/>
      <c r="D180" s="653"/>
      <c r="E180" s="653"/>
      <c r="F180" s="653"/>
      <c r="G180" s="653"/>
      <c r="H180" s="653"/>
      <c r="I180" s="653"/>
      <c r="J180" s="653"/>
      <c r="K180" s="653"/>
      <c r="L180" s="653"/>
      <c r="M180" s="653"/>
      <c r="N180" s="653"/>
      <c r="O180" s="653"/>
    </row>
    <row r="181" spans="1:15" s="591" customFormat="1" ht="15.75" customHeight="1" x14ac:dyDescent="0.2">
      <c r="A181" s="328"/>
      <c r="B181" s="331"/>
      <c r="C181" s="331"/>
      <c r="D181" s="653"/>
      <c r="E181" s="653"/>
      <c r="F181" s="653"/>
      <c r="G181" s="653"/>
      <c r="H181" s="653"/>
      <c r="I181" s="653"/>
      <c r="J181" s="653"/>
      <c r="K181" s="653"/>
      <c r="L181" s="653"/>
      <c r="M181" s="653"/>
      <c r="N181" s="653"/>
      <c r="O181" s="653"/>
    </row>
    <row r="182" spans="1:15" s="591" customFormat="1" ht="15.75" customHeight="1" x14ac:dyDescent="0.2">
      <c r="A182" s="328"/>
      <c r="B182" s="331"/>
      <c r="C182" s="331"/>
      <c r="D182" s="653"/>
      <c r="E182" s="653"/>
      <c r="F182" s="653"/>
      <c r="G182" s="653"/>
      <c r="H182" s="653"/>
      <c r="I182" s="653"/>
      <c r="J182" s="653"/>
      <c r="K182" s="653"/>
      <c r="L182" s="653"/>
      <c r="M182" s="653"/>
      <c r="N182" s="653"/>
      <c r="O182" s="653"/>
    </row>
    <row r="183" spans="1:15" s="591" customFormat="1" ht="15.75" customHeight="1" x14ac:dyDescent="0.2">
      <c r="A183" s="328"/>
      <c r="B183" s="331"/>
      <c r="C183" s="331"/>
      <c r="D183" s="653"/>
      <c r="E183" s="653"/>
      <c r="F183" s="653"/>
      <c r="G183" s="653"/>
      <c r="H183" s="653"/>
      <c r="I183" s="653"/>
      <c r="J183" s="653"/>
      <c r="K183" s="653"/>
      <c r="L183" s="653"/>
      <c r="M183" s="653"/>
      <c r="N183" s="653"/>
      <c r="O183" s="653"/>
    </row>
    <row r="184" spans="1:15" s="591" customFormat="1" ht="15.75" customHeight="1" x14ac:dyDescent="0.2">
      <c r="A184" s="328"/>
      <c r="B184" s="331"/>
      <c r="C184" s="331"/>
      <c r="D184" s="653"/>
      <c r="E184" s="653"/>
      <c r="F184" s="653"/>
      <c r="G184" s="653"/>
      <c r="H184" s="653"/>
      <c r="I184" s="653"/>
      <c r="J184" s="653"/>
      <c r="K184" s="653"/>
      <c r="L184" s="653"/>
      <c r="M184" s="653"/>
      <c r="N184" s="653"/>
      <c r="O184" s="653"/>
    </row>
    <row r="185" spans="1:15" s="591" customFormat="1" ht="15.75" customHeight="1" x14ac:dyDescent="0.2">
      <c r="A185" s="328"/>
      <c r="B185" s="331"/>
      <c r="C185" s="331"/>
      <c r="D185" s="653"/>
      <c r="E185" s="653"/>
      <c r="F185" s="653"/>
      <c r="G185" s="653"/>
      <c r="H185" s="653"/>
      <c r="I185" s="653"/>
      <c r="J185" s="653"/>
      <c r="K185" s="653"/>
      <c r="L185" s="653"/>
      <c r="M185" s="653"/>
      <c r="N185" s="653"/>
      <c r="O185" s="653"/>
    </row>
    <row r="186" spans="1:15" s="591" customFormat="1" ht="15.75" customHeight="1" x14ac:dyDescent="0.2">
      <c r="A186" s="328"/>
      <c r="B186" s="331"/>
      <c r="C186" s="331"/>
      <c r="D186" s="653"/>
      <c r="E186" s="653"/>
      <c r="F186" s="653"/>
      <c r="G186" s="653"/>
      <c r="H186" s="653"/>
      <c r="I186" s="653"/>
      <c r="J186" s="653"/>
      <c r="K186" s="653"/>
      <c r="L186" s="653"/>
      <c r="M186" s="653"/>
      <c r="N186" s="653"/>
      <c r="O186" s="653"/>
    </row>
    <row r="187" spans="1:15" s="591" customFormat="1" ht="15.75" customHeight="1" x14ac:dyDescent="0.2">
      <c r="A187" s="328"/>
      <c r="B187" s="331"/>
      <c r="C187" s="331"/>
      <c r="D187" s="653"/>
      <c r="E187" s="653"/>
      <c r="F187" s="653"/>
      <c r="G187" s="653"/>
      <c r="H187" s="653"/>
      <c r="I187" s="653"/>
      <c r="J187" s="653"/>
      <c r="K187" s="653"/>
      <c r="L187" s="653"/>
      <c r="M187" s="653"/>
      <c r="N187" s="653"/>
      <c r="O187" s="653"/>
    </row>
    <row r="188" spans="1:15" s="591" customFormat="1" ht="15.75" customHeight="1" x14ac:dyDescent="0.2">
      <c r="A188" s="328"/>
      <c r="B188" s="331"/>
      <c r="C188" s="331"/>
      <c r="D188" s="653"/>
      <c r="E188" s="653"/>
      <c r="F188" s="653"/>
      <c r="G188" s="653"/>
      <c r="H188" s="653"/>
      <c r="I188" s="653"/>
      <c r="J188" s="653"/>
      <c r="K188" s="653"/>
      <c r="L188" s="653"/>
      <c r="M188" s="653"/>
      <c r="N188" s="653"/>
      <c r="O188" s="653"/>
    </row>
    <row r="189" spans="1:15" s="591" customFormat="1" ht="15.75" customHeight="1" x14ac:dyDescent="0.2">
      <c r="A189" s="328"/>
      <c r="B189" s="331"/>
      <c r="C189" s="331"/>
      <c r="D189" s="653"/>
      <c r="E189" s="653"/>
      <c r="F189" s="653"/>
      <c r="G189" s="653"/>
      <c r="H189" s="653"/>
      <c r="I189" s="653"/>
      <c r="J189" s="653"/>
      <c r="K189" s="653"/>
      <c r="L189" s="653"/>
      <c r="M189" s="653"/>
      <c r="N189" s="653"/>
      <c r="O189" s="653"/>
    </row>
    <row r="190" spans="1:15" s="591" customFormat="1" ht="15.75" customHeight="1" x14ac:dyDescent="0.2">
      <c r="A190" s="328"/>
      <c r="B190" s="331"/>
      <c r="C190" s="331"/>
      <c r="D190" s="653"/>
      <c r="E190" s="653"/>
      <c r="F190" s="653"/>
      <c r="G190" s="653"/>
      <c r="H190" s="653"/>
      <c r="I190" s="653"/>
      <c r="J190" s="653"/>
      <c r="K190" s="653"/>
      <c r="L190" s="653"/>
      <c r="M190" s="653"/>
      <c r="N190" s="653"/>
      <c r="O190" s="653"/>
    </row>
    <row r="191" spans="1:15" s="591" customFormat="1" ht="15.75" customHeight="1" x14ac:dyDescent="0.2">
      <c r="A191" s="328"/>
      <c r="B191" s="331"/>
      <c r="C191" s="331"/>
      <c r="D191" s="653"/>
      <c r="E191" s="653"/>
      <c r="F191" s="653"/>
      <c r="G191" s="653"/>
      <c r="H191" s="653"/>
      <c r="I191" s="653"/>
      <c r="J191" s="653"/>
      <c r="K191" s="653"/>
      <c r="L191" s="653"/>
      <c r="M191" s="653"/>
      <c r="N191" s="653"/>
      <c r="O191" s="653"/>
    </row>
    <row r="192" spans="1:15" s="591" customFormat="1" ht="15.75" customHeight="1" x14ac:dyDescent="0.2">
      <c r="A192" s="328"/>
      <c r="B192" s="331"/>
      <c r="C192" s="331"/>
      <c r="D192" s="653"/>
      <c r="E192" s="653"/>
      <c r="F192" s="653"/>
      <c r="G192" s="653"/>
      <c r="H192" s="653"/>
      <c r="I192" s="653"/>
      <c r="J192" s="653"/>
      <c r="K192" s="653"/>
      <c r="L192" s="653"/>
      <c r="M192" s="653"/>
      <c r="N192" s="653"/>
      <c r="O192" s="653"/>
    </row>
    <row r="193" spans="1:15" s="591" customFormat="1" ht="15.75" customHeight="1" x14ac:dyDescent="0.2">
      <c r="A193" s="328"/>
      <c r="B193" s="331"/>
      <c r="C193" s="331"/>
      <c r="D193" s="653"/>
      <c r="E193" s="653"/>
      <c r="F193" s="653"/>
      <c r="G193" s="653"/>
      <c r="H193" s="653"/>
      <c r="I193" s="653"/>
      <c r="J193" s="653"/>
      <c r="K193" s="653"/>
      <c r="L193" s="653"/>
      <c r="M193" s="653"/>
      <c r="N193" s="653"/>
      <c r="O193" s="653"/>
    </row>
    <row r="194" spans="1:15" s="591" customFormat="1" ht="15.75" customHeight="1" x14ac:dyDescent="0.2">
      <c r="A194" s="328"/>
      <c r="B194" s="331"/>
      <c r="C194" s="331"/>
      <c r="D194" s="653"/>
      <c r="E194" s="653"/>
      <c r="F194" s="653"/>
      <c r="G194" s="653"/>
      <c r="H194" s="653"/>
      <c r="I194" s="653"/>
      <c r="J194" s="653"/>
      <c r="K194" s="653"/>
      <c r="L194" s="653"/>
      <c r="M194" s="653"/>
      <c r="N194" s="653"/>
      <c r="O194" s="653"/>
    </row>
    <row r="195" spans="1:15" s="591" customFormat="1" ht="15.75" customHeight="1" x14ac:dyDescent="0.2">
      <c r="A195" s="328"/>
      <c r="B195" s="331"/>
      <c r="C195" s="331"/>
      <c r="D195" s="653"/>
      <c r="E195" s="653"/>
      <c r="F195" s="653"/>
      <c r="G195" s="653"/>
      <c r="H195" s="653"/>
      <c r="I195" s="653"/>
      <c r="J195" s="653"/>
      <c r="K195" s="653"/>
      <c r="L195" s="653"/>
      <c r="M195" s="653"/>
      <c r="N195" s="653"/>
      <c r="O195" s="653"/>
    </row>
    <row r="196" spans="1:15" s="591" customFormat="1" ht="15.75" customHeight="1" x14ac:dyDescent="0.2">
      <c r="A196" s="328"/>
      <c r="B196" s="331"/>
      <c r="C196" s="331"/>
      <c r="D196" s="653"/>
      <c r="E196" s="653"/>
      <c r="F196" s="653"/>
      <c r="G196" s="653"/>
      <c r="H196" s="653"/>
      <c r="I196" s="653"/>
      <c r="J196" s="653"/>
      <c r="K196" s="653"/>
      <c r="L196" s="653"/>
      <c r="M196" s="653"/>
      <c r="N196" s="653"/>
      <c r="O196" s="653"/>
    </row>
    <row r="197" spans="1:15" s="591" customFormat="1" ht="15.75" customHeight="1" x14ac:dyDescent="0.2">
      <c r="A197" s="328"/>
      <c r="B197" s="331"/>
      <c r="C197" s="331"/>
      <c r="D197" s="653"/>
      <c r="E197" s="653"/>
      <c r="F197" s="653"/>
      <c r="G197" s="653"/>
      <c r="H197" s="653"/>
      <c r="I197" s="653"/>
      <c r="J197" s="653"/>
      <c r="K197" s="653"/>
      <c r="L197" s="653"/>
      <c r="M197" s="653"/>
      <c r="N197" s="653"/>
      <c r="O197" s="653"/>
    </row>
    <row r="198" spans="1:15" s="591" customFormat="1" ht="15.75" customHeight="1" x14ac:dyDescent="0.2">
      <c r="A198" s="328"/>
      <c r="B198" s="331"/>
      <c r="C198" s="331"/>
      <c r="D198" s="653"/>
      <c r="E198" s="653"/>
      <c r="F198" s="653"/>
      <c r="G198" s="653"/>
      <c r="H198" s="653"/>
      <c r="I198" s="653"/>
      <c r="J198" s="653"/>
      <c r="K198" s="653"/>
      <c r="L198" s="653"/>
      <c r="M198" s="653"/>
      <c r="N198" s="653"/>
      <c r="O198" s="653"/>
    </row>
    <row r="199" spans="1:15" s="591" customFormat="1" ht="15.75" customHeight="1" x14ac:dyDescent="0.2">
      <c r="A199" s="328"/>
      <c r="B199" s="331"/>
      <c r="C199" s="331"/>
      <c r="D199" s="653"/>
      <c r="E199" s="653"/>
      <c r="F199" s="653"/>
      <c r="G199" s="653"/>
      <c r="H199" s="653"/>
      <c r="I199" s="653"/>
      <c r="J199" s="653"/>
      <c r="K199" s="653"/>
      <c r="L199" s="653"/>
      <c r="M199" s="653"/>
      <c r="N199" s="653"/>
      <c r="O199" s="653"/>
    </row>
    <row r="200" spans="1:15" s="591" customFormat="1" ht="15.75" customHeight="1" x14ac:dyDescent="0.2">
      <c r="A200" s="328"/>
      <c r="B200" s="331"/>
      <c r="C200" s="331"/>
      <c r="D200" s="653"/>
      <c r="E200" s="653"/>
      <c r="F200" s="653"/>
      <c r="G200" s="653"/>
      <c r="H200" s="653"/>
      <c r="I200" s="653"/>
      <c r="J200" s="653"/>
      <c r="K200" s="653"/>
      <c r="L200" s="653"/>
      <c r="M200" s="653"/>
      <c r="N200" s="653"/>
      <c r="O200" s="653"/>
    </row>
    <row r="201" spans="1:15" s="591" customFormat="1" ht="15.75" customHeight="1" x14ac:dyDescent="0.2">
      <c r="A201" s="328"/>
      <c r="B201" s="331"/>
      <c r="C201" s="331"/>
      <c r="D201" s="653"/>
      <c r="E201" s="653"/>
      <c r="F201" s="653"/>
      <c r="G201" s="653"/>
      <c r="H201" s="653"/>
      <c r="I201" s="653"/>
      <c r="J201" s="653"/>
      <c r="K201" s="653"/>
      <c r="L201" s="653"/>
      <c r="M201" s="653"/>
      <c r="N201" s="653"/>
      <c r="O201" s="653"/>
    </row>
    <row r="202" spans="1:15" s="591" customFormat="1" ht="15.75" customHeight="1" x14ac:dyDescent="0.2">
      <c r="A202" s="328"/>
      <c r="B202" s="331"/>
      <c r="C202" s="331"/>
      <c r="D202" s="653"/>
      <c r="E202" s="653"/>
      <c r="F202" s="653"/>
      <c r="G202" s="653"/>
      <c r="H202" s="653"/>
      <c r="I202" s="653"/>
      <c r="J202" s="653"/>
      <c r="K202" s="653"/>
      <c r="L202" s="653"/>
      <c r="M202" s="653"/>
      <c r="N202" s="653"/>
      <c r="O202" s="653"/>
    </row>
    <row r="203" spans="1:15" s="591" customFormat="1" ht="15.75" customHeight="1" x14ac:dyDescent="0.2">
      <c r="A203" s="328"/>
      <c r="B203" s="331"/>
      <c r="C203" s="331"/>
      <c r="D203" s="653"/>
      <c r="E203" s="653"/>
      <c r="F203" s="653"/>
      <c r="G203" s="653"/>
      <c r="H203" s="653"/>
      <c r="I203" s="653"/>
      <c r="J203" s="653"/>
      <c r="K203" s="653"/>
      <c r="L203" s="653"/>
      <c r="M203" s="653"/>
      <c r="N203" s="653"/>
      <c r="O203" s="653"/>
    </row>
    <row r="204" spans="1:15" s="591" customFormat="1" ht="15.75" customHeight="1" x14ac:dyDescent="0.2">
      <c r="A204" s="328"/>
      <c r="B204" s="331"/>
      <c r="C204" s="331"/>
      <c r="D204" s="653"/>
      <c r="E204" s="653"/>
      <c r="F204" s="653"/>
      <c r="G204" s="653"/>
      <c r="H204" s="653"/>
      <c r="I204" s="653"/>
      <c r="J204" s="653"/>
      <c r="K204" s="653"/>
      <c r="L204" s="653"/>
      <c r="M204" s="653"/>
      <c r="N204" s="653"/>
      <c r="O204" s="653"/>
    </row>
    <row r="205" spans="1:15" s="591" customFormat="1" ht="15.75" customHeight="1" x14ac:dyDescent="0.2">
      <c r="A205" s="328"/>
      <c r="B205" s="331"/>
      <c r="C205" s="331"/>
      <c r="D205" s="653"/>
      <c r="E205" s="653"/>
      <c r="F205" s="653"/>
      <c r="G205" s="653"/>
      <c r="H205" s="653"/>
      <c r="I205" s="653"/>
      <c r="J205" s="653"/>
      <c r="K205" s="653"/>
      <c r="L205" s="653"/>
      <c r="M205" s="653"/>
      <c r="N205" s="653"/>
      <c r="O205" s="653"/>
    </row>
    <row r="206" spans="1:15" s="591" customFormat="1" ht="15.75" customHeight="1" x14ac:dyDescent="0.2">
      <c r="A206" s="328"/>
      <c r="B206" s="331"/>
      <c r="C206" s="331"/>
      <c r="D206" s="653"/>
      <c r="E206" s="653"/>
      <c r="F206" s="653"/>
      <c r="G206" s="653"/>
      <c r="H206" s="653"/>
      <c r="I206" s="653"/>
      <c r="J206" s="653"/>
      <c r="K206" s="653"/>
      <c r="L206" s="653"/>
      <c r="M206" s="653"/>
      <c r="N206" s="653"/>
      <c r="O206" s="653"/>
    </row>
    <row r="207" spans="1:15" s="591" customFormat="1" ht="15.75" customHeight="1" x14ac:dyDescent="0.2">
      <c r="A207" s="328"/>
      <c r="B207" s="331"/>
      <c r="C207" s="331"/>
      <c r="D207" s="653"/>
      <c r="E207" s="653"/>
      <c r="F207" s="653"/>
      <c r="G207" s="653"/>
      <c r="H207" s="653"/>
      <c r="I207" s="653"/>
      <c r="J207" s="653"/>
      <c r="K207" s="653"/>
      <c r="L207" s="653"/>
      <c r="M207" s="653"/>
      <c r="N207" s="653"/>
      <c r="O207" s="653"/>
    </row>
    <row r="208" spans="1:15" s="591" customFormat="1" ht="15.75" customHeight="1" x14ac:dyDescent="0.2">
      <c r="A208" s="328"/>
      <c r="B208" s="331"/>
      <c r="C208" s="331"/>
      <c r="D208" s="653"/>
      <c r="E208" s="653"/>
      <c r="F208" s="653"/>
      <c r="G208" s="653"/>
      <c r="H208" s="653"/>
      <c r="I208" s="653"/>
      <c r="J208" s="653"/>
      <c r="K208" s="653"/>
      <c r="L208" s="653"/>
      <c r="M208" s="653"/>
      <c r="N208" s="653"/>
      <c r="O208" s="653"/>
    </row>
    <row r="209" spans="1:15" s="591" customFormat="1" ht="15.75" customHeight="1" x14ac:dyDescent="0.2">
      <c r="A209" s="328"/>
      <c r="B209" s="592"/>
      <c r="C209" s="592"/>
      <c r="D209" s="653"/>
      <c r="E209" s="653"/>
      <c r="F209" s="653"/>
      <c r="G209" s="653"/>
      <c r="H209" s="653"/>
      <c r="I209" s="653"/>
      <c r="J209" s="653"/>
      <c r="K209" s="653"/>
      <c r="L209" s="653"/>
      <c r="M209" s="653"/>
      <c r="N209" s="653"/>
      <c r="O209" s="653"/>
    </row>
    <row r="210" spans="1:15" s="591" customFormat="1" ht="15.75" customHeight="1" x14ac:dyDescent="0.2">
      <c r="A210" s="328"/>
      <c r="B210" s="592"/>
      <c r="C210" s="592"/>
      <c r="D210" s="653"/>
      <c r="E210" s="653"/>
      <c r="F210" s="653"/>
      <c r="G210" s="653"/>
      <c r="H210" s="653"/>
      <c r="I210" s="653"/>
      <c r="J210" s="653"/>
      <c r="K210" s="653"/>
      <c r="L210" s="653"/>
      <c r="M210" s="653"/>
      <c r="N210" s="653"/>
      <c r="O210" s="653"/>
    </row>
    <row r="211" spans="1:15" s="591" customFormat="1" ht="15.75" customHeight="1" x14ac:dyDescent="0.2">
      <c r="A211" s="328"/>
      <c r="B211" s="592"/>
      <c r="C211" s="592"/>
      <c r="D211" s="653"/>
      <c r="E211" s="653"/>
      <c r="F211" s="653"/>
      <c r="G211" s="653"/>
      <c r="H211" s="653"/>
      <c r="I211" s="653"/>
      <c r="J211" s="653"/>
      <c r="K211" s="653"/>
      <c r="L211" s="653"/>
      <c r="M211" s="653"/>
      <c r="N211" s="653"/>
      <c r="O211" s="653"/>
    </row>
    <row r="212" spans="1:15" s="591" customFormat="1" ht="15.75" customHeight="1" x14ac:dyDescent="0.2">
      <c r="A212" s="328"/>
      <c r="B212" s="592"/>
      <c r="C212" s="592"/>
      <c r="D212" s="653"/>
      <c r="E212" s="653"/>
      <c r="F212" s="653"/>
      <c r="G212" s="653"/>
      <c r="H212" s="653"/>
      <c r="I212" s="653"/>
      <c r="J212" s="653"/>
      <c r="K212" s="653"/>
      <c r="L212" s="653"/>
      <c r="M212" s="653"/>
      <c r="N212" s="653"/>
      <c r="O212" s="653"/>
    </row>
    <row r="213" spans="1:15" s="591" customFormat="1" ht="15.75" customHeight="1" x14ac:dyDescent="0.2">
      <c r="A213" s="328"/>
      <c r="B213" s="592"/>
      <c r="C213" s="592"/>
      <c r="D213" s="653"/>
      <c r="E213" s="653"/>
      <c r="F213" s="653"/>
      <c r="G213" s="653"/>
      <c r="H213" s="653"/>
      <c r="I213" s="653"/>
      <c r="J213" s="653"/>
      <c r="K213" s="653"/>
      <c r="L213" s="653"/>
      <c r="M213" s="653"/>
      <c r="N213" s="653"/>
      <c r="O213" s="653"/>
    </row>
    <row r="214" spans="1:15" s="591" customFormat="1" ht="15.75" customHeight="1" x14ac:dyDescent="0.2">
      <c r="A214" s="328"/>
      <c r="B214" s="592"/>
      <c r="C214" s="592"/>
      <c r="D214" s="653"/>
      <c r="E214" s="653"/>
      <c r="F214" s="653"/>
      <c r="G214" s="653"/>
      <c r="H214" s="653"/>
      <c r="I214" s="653"/>
      <c r="J214" s="653"/>
      <c r="K214" s="653"/>
      <c r="L214" s="653"/>
      <c r="M214" s="653"/>
      <c r="N214" s="653"/>
      <c r="O214" s="653"/>
    </row>
    <row r="215" spans="1:15" s="591" customFormat="1" ht="15.75" customHeight="1" x14ac:dyDescent="0.2">
      <c r="A215" s="328"/>
      <c r="B215" s="592"/>
      <c r="C215" s="592"/>
      <c r="D215" s="653"/>
      <c r="E215" s="653"/>
      <c r="F215" s="653"/>
      <c r="G215" s="653"/>
      <c r="H215" s="653"/>
      <c r="I215" s="653"/>
      <c r="J215" s="653"/>
      <c r="K215" s="653"/>
      <c r="L215" s="653"/>
      <c r="M215" s="653"/>
      <c r="N215" s="653"/>
      <c r="O215" s="653"/>
    </row>
    <row r="216" spans="1:15" s="591" customFormat="1" ht="15.75" customHeight="1" x14ac:dyDescent="0.2">
      <c r="A216" s="328"/>
      <c r="B216" s="592"/>
      <c r="C216" s="592"/>
      <c r="D216" s="653"/>
      <c r="E216" s="653"/>
      <c r="F216" s="653"/>
      <c r="G216" s="653"/>
      <c r="H216" s="653"/>
      <c r="I216" s="653"/>
      <c r="J216" s="653"/>
      <c r="K216" s="653"/>
      <c r="L216" s="653"/>
      <c r="M216" s="653"/>
      <c r="N216" s="653"/>
      <c r="O216" s="653"/>
    </row>
    <row r="217" spans="1:15" s="591" customFormat="1" ht="15.75" customHeight="1" x14ac:dyDescent="0.2">
      <c r="A217" s="328"/>
      <c r="B217" s="592"/>
      <c r="C217" s="592"/>
      <c r="D217" s="653"/>
      <c r="E217" s="653"/>
      <c r="F217" s="653"/>
      <c r="G217" s="653"/>
      <c r="H217" s="653"/>
      <c r="I217" s="653"/>
      <c r="J217" s="653"/>
      <c r="K217" s="653"/>
      <c r="L217" s="653"/>
      <c r="M217" s="653"/>
      <c r="N217" s="653"/>
      <c r="O217" s="653"/>
    </row>
    <row r="218" spans="1:15" ht="15.75" customHeight="1" x14ac:dyDescent="0.2">
      <c r="A218" s="333"/>
      <c r="B218" s="582"/>
      <c r="C218" s="582"/>
    </row>
    <row r="219" spans="1:15" ht="15.75" customHeight="1" x14ac:dyDescent="0.2">
      <c r="A219" s="333"/>
      <c r="B219" s="582"/>
      <c r="C219" s="582"/>
    </row>
    <row r="220" spans="1:15" ht="15.75" customHeight="1" x14ac:dyDescent="0.2">
      <c r="A220" s="333"/>
      <c r="B220" s="582"/>
      <c r="C220" s="582"/>
    </row>
    <row r="221" spans="1:15" ht="15.75" customHeight="1" x14ac:dyDescent="0.2">
      <c r="A221" s="333"/>
      <c r="B221" s="582"/>
      <c r="C221" s="582"/>
    </row>
    <row r="222" spans="1:15" ht="15.75" customHeight="1" x14ac:dyDescent="0.2">
      <c r="A222" s="333"/>
      <c r="B222" s="582"/>
      <c r="C222" s="582"/>
    </row>
    <row r="223" spans="1:15" ht="15.75" customHeight="1" x14ac:dyDescent="0.2">
      <c r="A223" s="333"/>
      <c r="B223" s="582"/>
      <c r="C223" s="582"/>
    </row>
    <row r="224" spans="1:15" ht="15.75" customHeight="1" x14ac:dyDescent="0.2">
      <c r="A224" s="333"/>
      <c r="B224" s="582"/>
      <c r="C224" s="582"/>
    </row>
    <row r="225" spans="1:3" ht="15.75" customHeight="1" x14ac:dyDescent="0.2">
      <c r="A225" s="333"/>
      <c r="B225" s="582"/>
      <c r="C225" s="582"/>
    </row>
    <row r="226" spans="1:3" ht="15.75" customHeight="1" x14ac:dyDescent="0.2">
      <c r="A226" s="333"/>
      <c r="B226" s="582"/>
      <c r="C226" s="582"/>
    </row>
    <row r="227" spans="1:3" ht="15.75" customHeight="1" x14ac:dyDescent="0.2">
      <c r="A227" s="333"/>
      <c r="B227" s="582"/>
      <c r="C227" s="582"/>
    </row>
    <row r="228" spans="1:3" ht="15.75" customHeight="1" x14ac:dyDescent="0.2">
      <c r="A228" s="333"/>
      <c r="B228" s="582"/>
      <c r="C228" s="582"/>
    </row>
    <row r="229" spans="1:3" ht="15.75" customHeight="1" x14ac:dyDescent="0.2">
      <c r="A229" s="333"/>
      <c r="B229" s="582"/>
      <c r="C229" s="582"/>
    </row>
    <row r="230" spans="1:3" ht="15.75" customHeight="1" x14ac:dyDescent="0.2">
      <c r="A230" s="333"/>
      <c r="B230" s="582"/>
      <c r="C230" s="582"/>
    </row>
    <row r="231" spans="1:3" ht="15.75" customHeight="1" x14ac:dyDescent="0.2">
      <c r="A231" s="333"/>
      <c r="B231" s="582"/>
      <c r="C231" s="582"/>
    </row>
    <row r="232" spans="1:3" ht="15.75" customHeight="1" x14ac:dyDescent="0.2">
      <c r="A232" s="333"/>
      <c r="B232" s="582"/>
      <c r="C232" s="582"/>
    </row>
    <row r="233" spans="1:3" ht="15.75" customHeight="1" x14ac:dyDescent="0.2">
      <c r="A233" s="333"/>
      <c r="B233" s="582"/>
      <c r="C233" s="582"/>
    </row>
    <row r="234" spans="1:3" ht="15.75" customHeight="1" x14ac:dyDescent="0.2">
      <c r="A234" s="333"/>
      <c r="B234" s="582"/>
      <c r="C234" s="582"/>
    </row>
    <row r="235" spans="1:3" ht="15.75" customHeight="1" x14ac:dyDescent="0.2">
      <c r="A235" s="333"/>
      <c r="B235" s="582"/>
      <c r="C235" s="582"/>
    </row>
    <row r="236" spans="1:3" ht="15.75" customHeight="1" x14ac:dyDescent="0.2">
      <c r="A236" s="333"/>
      <c r="B236" s="582"/>
      <c r="C236" s="582"/>
    </row>
    <row r="237" spans="1:3" ht="15.75" customHeight="1" x14ac:dyDescent="0.2">
      <c r="A237" s="333"/>
      <c r="B237" s="582"/>
      <c r="C237" s="582"/>
    </row>
    <row r="238" spans="1:3" ht="15.75" customHeight="1" x14ac:dyDescent="0.2">
      <c r="A238" s="333"/>
      <c r="B238" s="582"/>
      <c r="C238" s="582"/>
    </row>
    <row r="239" spans="1:3" ht="15.75" customHeight="1" x14ac:dyDescent="0.2">
      <c r="A239" s="333"/>
      <c r="B239" s="582"/>
      <c r="C239" s="582"/>
    </row>
    <row r="240" spans="1:3" ht="15.75" customHeight="1" x14ac:dyDescent="0.2">
      <c r="A240" s="333"/>
      <c r="B240" s="582"/>
      <c r="C240" s="582"/>
    </row>
    <row r="241" spans="1:3" ht="15.75" customHeight="1" x14ac:dyDescent="0.2">
      <c r="A241" s="333"/>
      <c r="B241" s="582"/>
      <c r="C241" s="582"/>
    </row>
    <row r="242" spans="1:3" ht="15.75" customHeight="1" x14ac:dyDescent="0.2">
      <c r="A242" s="333"/>
      <c r="B242" s="582"/>
      <c r="C242" s="582"/>
    </row>
    <row r="243" spans="1:3" ht="15.75" customHeight="1" x14ac:dyDescent="0.2">
      <c r="A243" s="333"/>
      <c r="B243" s="582"/>
      <c r="C243" s="582"/>
    </row>
    <row r="244" spans="1:3" ht="15.75" customHeight="1" x14ac:dyDescent="0.2">
      <c r="A244" s="333"/>
      <c r="B244" s="582"/>
      <c r="C244" s="582"/>
    </row>
    <row r="245" spans="1:3" ht="15.75" customHeight="1" x14ac:dyDescent="0.2">
      <c r="A245" s="333"/>
      <c r="B245" s="582"/>
      <c r="C245" s="582"/>
    </row>
    <row r="246" spans="1:3" ht="15.75" customHeight="1" x14ac:dyDescent="0.2">
      <c r="A246" s="333"/>
      <c r="B246" s="582"/>
      <c r="C246" s="582"/>
    </row>
    <row r="247" spans="1:3" ht="15.75" customHeight="1" x14ac:dyDescent="0.2">
      <c r="A247" s="333"/>
      <c r="B247" s="582"/>
      <c r="C247" s="582"/>
    </row>
    <row r="248" spans="1:3" ht="15.75" customHeight="1" x14ac:dyDescent="0.2">
      <c r="A248" s="333"/>
      <c r="B248" s="582"/>
      <c r="C248" s="582"/>
    </row>
    <row r="249" spans="1:3" ht="15.75" customHeight="1" x14ac:dyDescent="0.2">
      <c r="A249" s="333"/>
      <c r="B249" s="582"/>
      <c r="C249" s="582"/>
    </row>
    <row r="250" spans="1:3" ht="15.75" customHeight="1" x14ac:dyDescent="0.2">
      <c r="A250" s="333"/>
      <c r="B250" s="582"/>
      <c r="C250" s="582"/>
    </row>
    <row r="251" spans="1:3" ht="15.75" customHeight="1" x14ac:dyDescent="0.2">
      <c r="A251" s="333"/>
      <c r="B251" s="582"/>
      <c r="C251" s="582"/>
    </row>
    <row r="252" spans="1:3" x14ac:dyDescent="0.2">
      <c r="A252" s="333"/>
      <c r="B252" s="582"/>
      <c r="C252" s="582"/>
    </row>
    <row r="253" spans="1:3" x14ac:dyDescent="0.2">
      <c r="A253" s="333"/>
      <c r="B253" s="582"/>
      <c r="C253" s="582"/>
    </row>
    <row r="254" spans="1:3" x14ac:dyDescent="0.2">
      <c r="A254" s="333"/>
      <c r="B254" s="582"/>
      <c r="C254" s="582"/>
    </row>
    <row r="255" spans="1:3" x14ac:dyDescent="0.2">
      <c r="A255" s="333"/>
      <c r="B255" s="582"/>
      <c r="C255" s="582"/>
    </row>
    <row r="256" spans="1:3" x14ac:dyDescent="0.2">
      <c r="A256" s="333"/>
      <c r="B256" s="582"/>
      <c r="C256" s="582"/>
    </row>
    <row r="257" spans="1:3" x14ac:dyDescent="0.2">
      <c r="A257" s="333"/>
      <c r="B257" s="582"/>
      <c r="C257" s="582"/>
    </row>
    <row r="258" spans="1:3" x14ac:dyDescent="0.2">
      <c r="A258" s="333"/>
      <c r="B258" s="582"/>
      <c r="C258" s="582"/>
    </row>
    <row r="259" spans="1:3" x14ac:dyDescent="0.2">
      <c r="A259" s="333"/>
      <c r="B259" s="582"/>
      <c r="C259" s="582"/>
    </row>
    <row r="260" spans="1:3" x14ac:dyDescent="0.2">
      <c r="A260" s="333"/>
      <c r="B260" s="582"/>
      <c r="C260" s="582"/>
    </row>
    <row r="261" spans="1:3" x14ac:dyDescent="0.2">
      <c r="A261" s="333"/>
      <c r="B261" s="582"/>
      <c r="C261" s="582"/>
    </row>
    <row r="262" spans="1:3" x14ac:dyDescent="0.2">
      <c r="A262" s="333"/>
      <c r="B262" s="582"/>
      <c r="C262" s="582"/>
    </row>
    <row r="263" spans="1:3" x14ac:dyDescent="0.2">
      <c r="A263" s="333"/>
      <c r="B263" s="582"/>
      <c r="C263" s="582"/>
    </row>
    <row r="264" spans="1:3" x14ac:dyDescent="0.2">
      <c r="A264" s="333"/>
      <c r="B264" s="582"/>
      <c r="C264" s="582"/>
    </row>
    <row r="265" spans="1:3" x14ac:dyDescent="0.2">
      <c r="A265" s="333"/>
      <c r="B265" s="582"/>
      <c r="C265" s="582"/>
    </row>
    <row r="266" spans="1:3" x14ac:dyDescent="0.2">
      <c r="A266" s="333"/>
      <c r="B266" s="582"/>
      <c r="C266" s="582"/>
    </row>
    <row r="267" spans="1:3" x14ac:dyDescent="0.2">
      <c r="A267" s="333"/>
      <c r="B267" s="582"/>
      <c r="C267" s="582"/>
    </row>
    <row r="268" spans="1:3" x14ac:dyDescent="0.2">
      <c r="A268" s="333"/>
      <c r="B268" s="582"/>
      <c r="C268" s="582"/>
    </row>
    <row r="269" spans="1:3" x14ac:dyDescent="0.2">
      <c r="A269" s="333"/>
      <c r="B269" s="582"/>
      <c r="C269" s="582"/>
    </row>
    <row r="270" spans="1:3" x14ac:dyDescent="0.2">
      <c r="A270" s="333"/>
      <c r="B270" s="582"/>
      <c r="C270" s="582"/>
    </row>
    <row r="271" spans="1:3" x14ac:dyDescent="0.2">
      <c r="A271" s="333"/>
      <c r="B271" s="582"/>
      <c r="C271" s="582"/>
    </row>
    <row r="272" spans="1:3" x14ac:dyDescent="0.2">
      <c r="A272" s="333"/>
      <c r="B272" s="582"/>
      <c r="C272" s="582"/>
    </row>
    <row r="273" spans="1:3" x14ac:dyDescent="0.2">
      <c r="A273" s="333"/>
      <c r="B273" s="582"/>
      <c r="C273" s="582"/>
    </row>
    <row r="274" spans="1:3" x14ac:dyDescent="0.2">
      <c r="A274" s="333"/>
      <c r="B274" s="582"/>
      <c r="C274" s="582"/>
    </row>
    <row r="275" spans="1:3" x14ac:dyDescent="0.2">
      <c r="A275" s="333"/>
      <c r="B275" s="582"/>
      <c r="C275" s="582"/>
    </row>
    <row r="276" spans="1:3" x14ac:dyDescent="0.2">
      <c r="A276" s="333"/>
      <c r="B276" s="582"/>
      <c r="C276" s="582"/>
    </row>
    <row r="277" spans="1:3" x14ac:dyDescent="0.2">
      <c r="A277" s="333"/>
      <c r="B277" s="582"/>
      <c r="C277" s="582"/>
    </row>
    <row r="278" spans="1:3" x14ac:dyDescent="0.2">
      <c r="A278" s="333"/>
      <c r="B278" s="582"/>
      <c r="C278" s="582"/>
    </row>
    <row r="279" spans="1:3" x14ac:dyDescent="0.2">
      <c r="A279" s="333"/>
      <c r="B279" s="582"/>
      <c r="C279" s="582"/>
    </row>
    <row r="280" spans="1:3" x14ac:dyDescent="0.2">
      <c r="A280" s="333"/>
      <c r="B280" s="582"/>
      <c r="C280" s="582"/>
    </row>
    <row r="281" spans="1:3" x14ac:dyDescent="0.2">
      <c r="A281" s="333"/>
      <c r="B281" s="582"/>
      <c r="C281" s="582"/>
    </row>
    <row r="282" spans="1:3" x14ac:dyDescent="0.2">
      <c r="A282" s="333"/>
      <c r="B282" s="582"/>
      <c r="C282" s="582"/>
    </row>
    <row r="283" spans="1:3" x14ac:dyDescent="0.2">
      <c r="A283" s="333"/>
      <c r="B283" s="582"/>
      <c r="C283" s="582"/>
    </row>
    <row r="284" spans="1:3" x14ac:dyDescent="0.2">
      <c r="A284" s="333"/>
      <c r="B284" s="582"/>
      <c r="C284" s="582"/>
    </row>
    <row r="285" spans="1:3" x14ac:dyDescent="0.2">
      <c r="A285" s="333"/>
      <c r="B285" s="582"/>
      <c r="C285" s="582"/>
    </row>
    <row r="286" spans="1:3" x14ac:dyDescent="0.2">
      <c r="A286" s="333"/>
      <c r="B286" s="582"/>
      <c r="C286" s="582"/>
    </row>
    <row r="287" spans="1:3" x14ac:dyDescent="0.2">
      <c r="A287" s="333"/>
      <c r="B287" s="582"/>
      <c r="C287" s="582"/>
    </row>
    <row r="288" spans="1:3" x14ac:dyDescent="0.2">
      <c r="A288" s="333"/>
      <c r="B288" s="582"/>
      <c r="C288" s="582"/>
    </row>
    <row r="289" spans="1:3" x14ac:dyDescent="0.2">
      <c r="A289" s="333"/>
      <c r="B289" s="582"/>
      <c r="C289" s="582"/>
    </row>
    <row r="290" spans="1:3" x14ac:dyDescent="0.2">
      <c r="A290" s="333"/>
      <c r="B290" s="582"/>
      <c r="C290" s="582"/>
    </row>
    <row r="291" spans="1:3" x14ac:dyDescent="0.2">
      <c r="A291" s="333"/>
      <c r="B291" s="582"/>
      <c r="C291" s="582"/>
    </row>
    <row r="292" spans="1:3" x14ac:dyDescent="0.2">
      <c r="A292" s="333"/>
      <c r="B292" s="582"/>
      <c r="C292" s="582"/>
    </row>
    <row r="293" spans="1:3" x14ac:dyDescent="0.2">
      <c r="A293" s="333"/>
      <c r="B293" s="582"/>
      <c r="C293" s="582"/>
    </row>
    <row r="294" spans="1:3" x14ac:dyDescent="0.2">
      <c r="A294" s="333"/>
      <c r="B294" s="582"/>
      <c r="C294" s="582"/>
    </row>
    <row r="295" spans="1:3" x14ac:dyDescent="0.2">
      <c r="A295" s="333"/>
      <c r="B295" s="582"/>
      <c r="C295" s="582"/>
    </row>
    <row r="296" spans="1:3" x14ac:dyDescent="0.2">
      <c r="A296" s="333"/>
      <c r="B296" s="582"/>
      <c r="C296" s="582"/>
    </row>
    <row r="297" spans="1:3" x14ac:dyDescent="0.2">
      <c r="A297" s="333"/>
      <c r="B297" s="582"/>
      <c r="C297" s="582"/>
    </row>
    <row r="298" spans="1:3" x14ac:dyDescent="0.2">
      <c r="A298" s="333"/>
      <c r="B298" s="582"/>
      <c r="C298" s="582"/>
    </row>
    <row r="299" spans="1:3" x14ac:dyDescent="0.2">
      <c r="A299" s="333"/>
      <c r="B299" s="582"/>
      <c r="C299" s="582"/>
    </row>
    <row r="300" spans="1:3" x14ac:dyDescent="0.2">
      <c r="A300" s="333"/>
      <c r="B300" s="582"/>
      <c r="C300" s="582"/>
    </row>
    <row r="301" spans="1:3" x14ac:dyDescent="0.2">
      <c r="A301" s="333"/>
      <c r="B301" s="582"/>
      <c r="C301" s="582"/>
    </row>
    <row r="302" spans="1:3" x14ac:dyDescent="0.2">
      <c r="A302" s="333"/>
      <c r="B302" s="582"/>
      <c r="C302" s="582"/>
    </row>
    <row r="303" spans="1:3" x14ac:dyDescent="0.2">
      <c r="A303" s="333"/>
      <c r="B303" s="582"/>
      <c r="C303" s="582"/>
    </row>
    <row r="304" spans="1:3" x14ac:dyDescent="0.2">
      <c r="A304" s="333"/>
      <c r="B304" s="582"/>
      <c r="C304" s="582"/>
    </row>
    <row r="305" spans="1:3" x14ac:dyDescent="0.2">
      <c r="A305" s="333"/>
      <c r="B305" s="582"/>
      <c r="C305" s="582"/>
    </row>
    <row r="306" spans="1:3" x14ac:dyDescent="0.2">
      <c r="A306" s="333"/>
      <c r="B306" s="582"/>
      <c r="C306" s="582"/>
    </row>
    <row r="307" spans="1:3" x14ac:dyDescent="0.2">
      <c r="A307" s="333"/>
      <c r="B307" s="582"/>
      <c r="C307" s="582"/>
    </row>
    <row r="308" spans="1:3" x14ac:dyDescent="0.2">
      <c r="A308" s="333"/>
      <c r="B308" s="582"/>
      <c r="C308" s="582"/>
    </row>
    <row r="309" spans="1:3" x14ac:dyDescent="0.2">
      <c r="A309" s="333"/>
      <c r="B309" s="582"/>
      <c r="C309" s="582"/>
    </row>
    <row r="310" spans="1:3" x14ac:dyDescent="0.2">
      <c r="A310" s="333"/>
      <c r="B310" s="582"/>
      <c r="C310" s="582"/>
    </row>
    <row r="311" spans="1:3" x14ac:dyDescent="0.2">
      <c r="A311" s="333"/>
      <c r="B311" s="582"/>
      <c r="C311" s="582"/>
    </row>
    <row r="312" spans="1:3" x14ac:dyDescent="0.2">
      <c r="A312" s="333"/>
      <c r="B312" s="582"/>
      <c r="C312" s="582"/>
    </row>
    <row r="313" spans="1:3" x14ac:dyDescent="0.2">
      <c r="A313" s="333"/>
      <c r="B313" s="582"/>
      <c r="C313" s="582"/>
    </row>
    <row r="314" spans="1:3" x14ac:dyDescent="0.2">
      <c r="A314" s="333"/>
      <c r="B314" s="582"/>
      <c r="C314" s="582"/>
    </row>
  </sheetData>
  <sheetProtection selectLockedCells="1"/>
  <mergeCells count="96">
    <mergeCell ref="AH105:AM105"/>
    <mergeCell ref="AN105:AS105"/>
    <mergeCell ref="AT105:AY105"/>
    <mergeCell ref="D106:AG106"/>
    <mergeCell ref="V105:AA105"/>
    <mergeCell ref="D105:I105"/>
    <mergeCell ref="J105:O105"/>
    <mergeCell ref="P105:U105"/>
    <mergeCell ref="A146:AG146"/>
    <mergeCell ref="A143:AG143"/>
    <mergeCell ref="AZ143:BE144"/>
    <mergeCell ref="A144:AG144"/>
    <mergeCell ref="A145:AG145"/>
    <mergeCell ref="A56:C56"/>
    <mergeCell ref="A102:C102"/>
    <mergeCell ref="A103:C103"/>
    <mergeCell ref="A104:C104"/>
    <mergeCell ref="D59:AG59"/>
    <mergeCell ref="D75:AK75"/>
    <mergeCell ref="A84:C84"/>
    <mergeCell ref="A101:C101"/>
    <mergeCell ref="A128:AG128"/>
    <mergeCell ref="AB105:AG105"/>
    <mergeCell ref="A125:C125"/>
    <mergeCell ref="A126:C126"/>
    <mergeCell ref="AB127:AG127"/>
    <mergeCell ref="A127:C127"/>
    <mergeCell ref="D127:I127"/>
    <mergeCell ref="J127:O127"/>
    <mergeCell ref="B6:B9"/>
    <mergeCell ref="C6:C9"/>
    <mergeCell ref="D22:AG22"/>
    <mergeCell ref="D39:AG39"/>
    <mergeCell ref="D48:AG48"/>
    <mergeCell ref="A57:C57"/>
    <mergeCell ref="D10:AG10"/>
    <mergeCell ref="D11:AG11"/>
    <mergeCell ref="H8:H9"/>
    <mergeCell ref="I8:I9"/>
    <mergeCell ref="J8:K8"/>
    <mergeCell ref="L8:M8"/>
    <mergeCell ref="R8:S8"/>
    <mergeCell ref="T8:T9"/>
    <mergeCell ref="AD8:AE8"/>
    <mergeCell ref="AF8:AF9"/>
    <mergeCell ref="AG8:AG9"/>
    <mergeCell ref="U8:U9"/>
    <mergeCell ref="F8:G8"/>
    <mergeCell ref="D8:E8"/>
    <mergeCell ref="A6:A9"/>
    <mergeCell ref="BE8:BE9"/>
    <mergeCell ref="AN8:AO8"/>
    <mergeCell ref="AP8:AQ8"/>
    <mergeCell ref="AR8:AR9"/>
    <mergeCell ref="AY8:AY9"/>
    <mergeCell ref="AS8:AS9"/>
    <mergeCell ref="AZ8:BA8"/>
    <mergeCell ref="BB8:BC8"/>
    <mergeCell ref="AV8:AW8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AT7:AY7"/>
    <mergeCell ref="N8:N9"/>
    <mergeCell ref="O8:O9"/>
    <mergeCell ref="P8:Q8"/>
    <mergeCell ref="D6:AG6"/>
    <mergeCell ref="AZ6:BE7"/>
    <mergeCell ref="BD8:BD9"/>
    <mergeCell ref="AH8:AI8"/>
    <mergeCell ref="P127:U127"/>
    <mergeCell ref="V127:AA127"/>
    <mergeCell ref="AX8:AX9"/>
    <mergeCell ref="AT8:AU8"/>
    <mergeCell ref="AL8:AL9"/>
    <mergeCell ref="AM8:AM9"/>
    <mergeCell ref="V8:W8"/>
    <mergeCell ref="X8:Y8"/>
    <mergeCell ref="Z8:Z9"/>
    <mergeCell ref="AA8:AA9"/>
    <mergeCell ref="AB8:AC8"/>
    <mergeCell ref="AJ8:AK8"/>
    <mergeCell ref="AH127:AM127"/>
    <mergeCell ref="AN127:AS127"/>
    <mergeCell ref="AT127:AY127"/>
    <mergeCell ref="A1:BE1"/>
    <mergeCell ref="A2:BE2"/>
    <mergeCell ref="A3:BE3"/>
    <mergeCell ref="A4:BE4"/>
    <mergeCell ref="A5:BE5"/>
  </mergeCells>
  <printOptions horizontalCentered="1"/>
  <pageMargins left="0.19685039370078741" right="0.19685039370078741" top="1.3385826771653544" bottom="0.19685039370078741" header="0.43307086614173229" footer="0.51181102362204722"/>
  <pageSetup paperSize="8" scale="51" orientation="portrait" r:id="rId1"/>
  <headerFooter alignWithMargins="0">
    <oddHeader>&amp;R 5. számú melléklet: Az állami légiközlekedési alapképzési szak katonai repülésirányító szakirány légvédelmi irányító modul tantárgyai</oddHeader>
    <oddFooter>Készítette: Dr. Palik Mátyás &amp;D&amp;R&amp;P. oldal</oddFooter>
  </headerFooter>
  <rowBreaks count="1" manualBreakCount="1">
    <brk id="57" max="56" man="1"/>
  </rowBreaks>
  <colBreaks count="1" manualBreakCount="1">
    <brk id="27" max="1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P197"/>
  <sheetViews>
    <sheetView tabSelected="1" view="pageBreakPreview" zoomScaleNormal="100" zoomScaleSheetLayoutView="100" workbookViewId="0">
      <pane xSplit="3" ySplit="9" topLeftCell="D10" activePane="bottomRight" state="frozen"/>
      <selection activeCell="Y41" sqref="Y41"/>
      <selection pane="topRight" activeCell="Y41" sqref="Y41"/>
      <selection pane="bottomLeft" activeCell="Y41" sqref="Y41"/>
      <selection pane="bottomRight" activeCell="H16" sqref="H16"/>
    </sheetView>
  </sheetViews>
  <sheetFormatPr defaultColWidth="10.6640625" defaultRowHeight="15.75" x14ac:dyDescent="0.25"/>
  <cols>
    <col min="1" max="1" width="17.1640625" style="450" customWidth="1"/>
    <col min="2" max="2" width="7.1640625" style="584" customWidth="1"/>
    <col min="3" max="3" width="76.6640625" style="584" bestFit="1" customWidth="1"/>
    <col min="4" max="4" width="4.1640625" style="584" customWidth="1"/>
    <col min="5" max="5" width="6.83203125" style="584" customWidth="1"/>
    <col min="6" max="6" width="5.33203125" style="584" customWidth="1"/>
    <col min="7" max="7" width="6.83203125" style="584" customWidth="1"/>
    <col min="8" max="8" width="5.33203125" style="584" customWidth="1"/>
    <col min="9" max="9" width="6.33203125" style="584" customWidth="1"/>
    <col min="10" max="10" width="4.1640625" style="584" customWidth="1"/>
    <col min="11" max="11" width="6.83203125" style="584" customWidth="1"/>
    <col min="12" max="12" width="5.33203125" style="584" customWidth="1"/>
    <col min="13" max="13" width="6.83203125" style="584" customWidth="1"/>
    <col min="14" max="14" width="5" style="584" customWidth="1"/>
    <col min="15" max="15" width="6.33203125" style="584" customWidth="1"/>
    <col min="16" max="16" width="4.1640625" style="584" customWidth="1"/>
    <col min="17" max="17" width="6.83203125" style="584" customWidth="1"/>
    <col min="18" max="18" width="5.33203125" style="584" customWidth="1"/>
    <col min="19" max="19" width="6.83203125" style="584" customWidth="1"/>
    <col min="20" max="20" width="5.33203125" style="584" customWidth="1"/>
    <col min="21" max="21" width="6.33203125" style="584" customWidth="1"/>
    <col min="22" max="22" width="4.1640625" style="584" customWidth="1"/>
    <col min="23" max="23" width="6.83203125" style="584" customWidth="1"/>
    <col min="24" max="24" width="5.33203125" style="584" customWidth="1"/>
    <col min="25" max="25" width="6.83203125" style="584" customWidth="1"/>
    <col min="26" max="26" width="5.33203125" style="584" customWidth="1"/>
    <col min="27" max="27" width="4.83203125" style="597" customWidth="1"/>
    <col min="28" max="28" width="27.6640625" style="584" hidden="1" customWidth="1"/>
    <col min="29" max="29" width="58.1640625" style="584" hidden="1" customWidth="1"/>
    <col min="30" max="16384" width="10.6640625" style="584"/>
  </cols>
  <sheetData>
    <row r="1" spans="1:198" ht="21.75" customHeight="1" x14ac:dyDescent="0.2">
      <c r="A1" s="770" t="s">
        <v>0</v>
      </c>
      <c r="B1" s="770"/>
      <c r="C1" s="770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</row>
    <row r="2" spans="1:198" ht="21.75" customHeight="1" x14ac:dyDescent="0.2">
      <c r="A2" s="773" t="s">
        <v>1</v>
      </c>
      <c r="B2" s="773"/>
      <c r="C2" s="773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</row>
    <row r="3" spans="1:198" ht="21.75" customHeight="1" x14ac:dyDescent="0.2">
      <c r="A3" s="800" t="s">
        <v>300</v>
      </c>
      <c r="B3" s="800"/>
      <c r="C3" s="800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</row>
    <row r="4" spans="1:198" ht="15.75" customHeight="1" x14ac:dyDescent="0.2">
      <c r="A4" s="776" t="s">
        <v>459</v>
      </c>
      <c r="B4" s="776"/>
      <c r="C4" s="776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</row>
    <row r="5" spans="1:198" ht="15.75" customHeight="1" thickBot="1" x14ac:dyDescent="0.25">
      <c r="A5" s="803" t="s">
        <v>2</v>
      </c>
      <c r="B5" s="803"/>
      <c r="C5" s="803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</row>
    <row r="6" spans="1:198" ht="15.75" customHeight="1" thickTop="1" thickBot="1" x14ac:dyDescent="0.25">
      <c r="A6" s="753" t="s">
        <v>3</v>
      </c>
      <c r="B6" s="805" t="s">
        <v>4</v>
      </c>
      <c r="C6" s="808" t="s">
        <v>5</v>
      </c>
      <c r="D6" s="811"/>
      <c r="E6" s="812"/>
      <c r="F6" s="812"/>
      <c r="G6" s="812"/>
      <c r="H6" s="812"/>
      <c r="I6" s="812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4"/>
      <c r="AB6" s="817" t="s">
        <v>8</v>
      </c>
      <c r="AC6" s="818" t="s">
        <v>9</v>
      </c>
    </row>
    <row r="7" spans="1:198" ht="15.75" customHeight="1" x14ac:dyDescent="0.2">
      <c r="A7" s="754"/>
      <c r="B7" s="806"/>
      <c r="C7" s="809"/>
      <c r="D7" s="819" t="s">
        <v>14</v>
      </c>
      <c r="E7" s="820"/>
      <c r="F7" s="820"/>
      <c r="G7" s="820"/>
      <c r="H7" s="820"/>
      <c r="I7" s="821"/>
      <c r="J7" s="819" t="s">
        <v>15</v>
      </c>
      <c r="K7" s="820"/>
      <c r="L7" s="820"/>
      <c r="M7" s="820"/>
      <c r="N7" s="820"/>
      <c r="O7" s="821"/>
      <c r="P7" s="819" t="s">
        <v>16</v>
      </c>
      <c r="Q7" s="820"/>
      <c r="R7" s="820"/>
      <c r="S7" s="820"/>
      <c r="T7" s="820"/>
      <c r="U7" s="821"/>
      <c r="V7" s="819" t="s">
        <v>17</v>
      </c>
      <c r="W7" s="820"/>
      <c r="X7" s="820"/>
      <c r="Y7" s="820"/>
      <c r="Z7" s="820"/>
      <c r="AA7" s="822"/>
      <c r="AB7" s="817"/>
      <c r="AC7" s="818"/>
    </row>
    <row r="8" spans="1:198" ht="15.75" customHeight="1" x14ac:dyDescent="0.2">
      <c r="A8" s="754"/>
      <c r="B8" s="806"/>
      <c r="C8" s="809"/>
      <c r="D8" s="823" t="s">
        <v>18</v>
      </c>
      <c r="E8" s="814"/>
      <c r="F8" s="814" t="s">
        <v>19</v>
      </c>
      <c r="G8" s="814"/>
      <c r="H8" s="815" t="s">
        <v>20</v>
      </c>
      <c r="I8" s="824" t="s">
        <v>21</v>
      </c>
      <c r="J8" s="813" t="s">
        <v>18</v>
      </c>
      <c r="K8" s="814"/>
      <c r="L8" s="814" t="s">
        <v>19</v>
      </c>
      <c r="M8" s="814"/>
      <c r="N8" s="815" t="s">
        <v>20</v>
      </c>
      <c r="O8" s="824" t="s">
        <v>21</v>
      </c>
      <c r="P8" s="813" t="s">
        <v>18</v>
      </c>
      <c r="Q8" s="814"/>
      <c r="R8" s="814" t="s">
        <v>19</v>
      </c>
      <c r="S8" s="814"/>
      <c r="T8" s="815" t="s">
        <v>20</v>
      </c>
      <c r="U8" s="824" t="s">
        <v>21</v>
      </c>
      <c r="V8" s="813" t="s">
        <v>18</v>
      </c>
      <c r="W8" s="814"/>
      <c r="X8" s="814" t="s">
        <v>19</v>
      </c>
      <c r="Y8" s="814"/>
      <c r="Z8" s="815" t="s">
        <v>20</v>
      </c>
      <c r="AA8" s="828" t="s">
        <v>21</v>
      </c>
      <c r="AB8" s="817"/>
      <c r="AC8" s="818"/>
    </row>
    <row r="9" spans="1:198" ht="45.75" customHeight="1" thickBot="1" x14ac:dyDescent="0.25">
      <c r="A9" s="755"/>
      <c r="B9" s="807"/>
      <c r="C9" s="810"/>
      <c r="D9" s="515" t="s">
        <v>23</v>
      </c>
      <c r="E9" s="516" t="s">
        <v>24</v>
      </c>
      <c r="F9" s="516" t="s">
        <v>23</v>
      </c>
      <c r="G9" s="516" t="s">
        <v>24</v>
      </c>
      <c r="H9" s="816"/>
      <c r="I9" s="825"/>
      <c r="J9" s="517" t="s">
        <v>23</v>
      </c>
      <c r="K9" s="516" t="s">
        <v>24</v>
      </c>
      <c r="L9" s="516" t="s">
        <v>23</v>
      </c>
      <c r="M9" s="516" t="s">
        <v>24</v>
      </c>
      <c r="N9" s="816"/>
      <c r="O9" s="825"/>
      <c r="P9" s="517" t="s">
        <v>23</v>
      </c>
      <c r="Q9" s="516" t="s">
        <v>24</v>
      </c>
      <c r="R9" s="516" t="s">
        <v>23</v>
      </c>
      <c r="S9" s="516" t="s">
        <v>24</v>
      </c>
      <c r="T9" s="816"/>
      <c r="U9" s="825"/>
      <c r="V9" s="517" t="s">
        <v>23</v>
      </c>
      <c r="W9" s="516" t="s">
        <v>24</v>
      </c>
      <c r="X9" s="516" t="s">
        <v>23</v>
      </c>
      <c r="Y9" s="516" t="s">
        <v>24</v>
      </c>
      <c r="Z9" s="816"/>
      <c r="AA9" s="829"/>
      <c r="AB9" s="817"/>
      <c r="AC9" s="818"/>
    </row>
    <row r="10" spans="1:198" s="596" customFormat="1" ht="14.25" customHeight="1" x14ac:dyDescent="0.3">
      <c r="A10" s="505" t="s">
        <v>14</v>
      </c>
      <c r="B10" s="508"/>
      <c r="C10" s="497" t="s">
        <v>299</v>
      </c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7"/>
      <c r="AB10" s="488"/>
      <c r="AC10" s="463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595"/>
      <c r="CC10" s="595"/>
      <c r="CD10" s="595"/>
      <c r="CE10" s="595"/>
      <c r="CF10" s="595"/>
      <c r="CG10" s="595"/>
      <c r="CH10" s="595"/>
      <c r="CI10" s="595"/>
      <c r="CJ10" s="595"/>
      <c r="CK10" s="595"/>
      <c r="CL10" s="595"/>
      <c r="CM10" s="595"/>
      <c r="CN10" s="595"/>
      <c r="CO10" s="595"/>
      <c r="CP10" s="595"/>
      <c r="CQ10" s="595"/>
      <c r="CR10" s="595"/>
      <c r="CS10" s="595"/>
      <c r="CT10" s="595"/>
      <c r="CU10" s="595"/>
      <c r="CV10" s="595"/>
      <c r="CW10" s="595"/>
      <c r="CX10" s="595"/>
      <c r="CY10" s="595"/>
      <c r="CZ10" s="595"/>
      <c r="DA10" s="595"/>
      <c r="DB10" s="595"/>
      <c r="DC10" s="595"/>
      <c r="DD10" s="595"/>
      <c r="DE10" s="595"/>
      <c r="DF10" s="595"/>
      <c r="DG10" s="595"/>
      <c r="DH10" s="595"/>
      <c r="DI10" s="595"/>
      <c r="DJ10" s="595"/>
      <c r="DK10" s="595"/>
      <c r="DL10" s="595"/>
      <c r="DM10" s="595"/>
      <c r="DN10" s="595"/>
      <c r="DO10" s="595"/>
      <c r="DP10" s="595"/>
      <c r="DQ10" s="595"/>
      <c r="DR10" s="595"/>
      <c r="DS10" s="595"/>
      <c r="DT10" s="595"/>
      <c r="DU10" s="595"/>
      <c r="DV10" s="595"/>
      <c r="DW10" s="595"/>
      <c r="DX10" s="595"/>
      <c r="DY10" s="595"/>
      <c r="DZ10" s="595"/>
      <c r="EA10" s="595"/>
      <c r="EB10" s="595"/>
      <c r="EC10" s="595"/>
      <c r="ED10" s="595"/>
      <c r="EE10" s="595"/>
      <c r="EF10" s="595"/>
      <c r="EG10" s="595"/>
      <c r="EH10" s="595"/>
      <c r="EI10" s="595"/>
      <c r="EJ10" s="595"/>
      <c r="EK10" s="595"/>
      <c r="EL10" s="595"/>
      <c r="EM10" s="595"/>
      <c r="EN10" s="595"/>
      <c r="EO10" s="595"/>
      <c r="EP10" s="595"/>
      <c r="EQ10" s="595"/>
      <c r="ER10" s="595"/>
      <c r="ES10" s="595"/>
      <c r="ET10" s="595"/>
      <c r="EU10" s="595"/>
      <c r="EV10" s="595"/>
      <c r="EW10" s="595"/>
      <c r="EX10" s="595"/>
      <c r="EY10" s="595"/>
      <c r="EZ10" s="595"/>
      <c r="FA10" s="595"/>
      <c r="FB10" s="595"/>
      <c r="FC10" s="595"/>
      <c r="FD10" s="595"/>
      <c r="FE10" s="595"/>
      <c r="FF10" s="595"/>
      <c r="FG10" s="595"/>
      <c r="FH10" s="595"/>
      <c r="FI10" s="595"/>
      <c r="FJ10" s="595"/>
      <c r="FK10" s="595"/>
      <c r="FL10" s="595"/>
      <c r="FM10" s="595"/>
      <c r="FN10" s="595"/>
      <c r="FO10" s="595"/>
      <c r="FP10" s="595"/>
      <c r="FQ10" s="595"/>
      <c r="FR10" s="595"/>
      <c r="FS10" s="595"/>
      <c r="FT10" s="595"/>
      <c r="FU10" s="595"/>
      <c r="FV10" s="595"/>
      <c r="FW10" s="595"/>
      <c r="FX10" s="595"/>
      <c r="FY10" s="595"/>
      <c r="FZ10" s="595"/>
      <c r="GA10" s="595"/>
      <c r="GB10" s="595"/>
      <c r="GC10" s="595"/>
      <c r="GD10" s="595"/>
      <c r="GE10" s="595"/>
      <c r="GF10" s="595"/>
      <c r="GG10" s="595"/>
      <c r="GH10" s="595"/>
      <c r="GI10" s="595"/>
      <c r="GJ10" s="595"/>
      <c r="GK10" s="595"/>
      <c r="GL10" s="595"/>
      <c r="GM10" s="595"/>
      <c r="GN10" s="595"/>
      <c r="GO10" s="595"/>
      <c r="GP10" s="595"/>
    </row>
    <row r="11" spans="1:198" s="596" customFormat="1" ht="15.75" customHeight="1" x14ac:dyDescent="0.3">
      <c r="A11" s="505"/>
      <c r="B11" s="509"/>
      <c r="C11" s="498" t="s">
        <v>298</v>
      </c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7"/>
      <c r="AB11" s="427"/>
      <c r="AC11" s="17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5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595"/>
      <c r="DL11" s="595"/>
      <c r="DM11" s="595"/>
      <c r="DN11" s="595"/>
      <c r="DO11" s="595"/>
      <c r="DP11" s="595"/>
      <c r="DQ11" s="595"/>
      <c r="DR11" s="595"/>
      <c r="DS11" s="595"/>
      <c r="DT11" s="595"/>
      <c r="DU11" s="595"/>
      <c r="DV11" s="595"/>
      <c r="DW11" s="595"/>
      <c r="DX11" s="595"/>
      <c r="DY11" s="595"/>
      <c r="DZ11" s="595"/>
      <c r="EA11" s="595"/>
      <c r="EB11" s="595"/>
      <c r="EC11" s="595"/>
      <c r="ED11" s="595"/>
      <c r="EE11" s="595"/>
      <c r="EF11" s="595"/>
      <c r="EG11" s="595"/>
      <c r="EH11" s="595"/>
      <c r="EI11" s="595"/>
      <c r="EJ11" s="595"/>
      <c r="EK11" s="595"/>
      <c r="EL11" s="595"/>
      <c r="EM11" s="595"/>
      <c r="EN11" s="595"/>
      <c r="EO11" s="595"/>
      <c r="EP11" s="595"/>
      <c r="EQ11" s="595"/>
      <c r="ER11" s="595"/>
      <c r="ES11" s="595"/>
      <c r="ET11" s="595"/>
      <c r="EU11" s="595"/>
      <c r="EV11" s="595"/>
      <c r="EW11" s="595"/>
      <c r="EX11" s="595"/>
      <c r="EY11" s="595"/>
      <c r="EZ11" s="595"/>
      <c r="FA11" s="595"/>
      <c r="FB11" s="595"/>
      <c r="FC11" s="595"/>
      <c r="FD11" s="595"/>
      <c r="FE11" s="595"/>
      <c r="FF11" s="595"/>
      <c r="FG11" s="595"/>
      <c r="FH11" s="595"/>
      <c r="FI11" s="595"/>
      <c r="FJ11" s="595"/>
      <c r="FK11" s="595"/>
      <c r="FL11" s="595"/>
      <c r="FM11" s="595"/>
      <c r="FN11" s="595"/>
      <c r="FO11" s="595"/>
      <c r="FP11" s="595"/>
      <c r="FQ11" s="595"/>
      <c r="FR11" s="595"/>
      <c r="FS11" s="595"/>
      <c r="FT11" s="595"/>
      <c r="FU11" s="595"/>
      <c r="FV11" s="595"/>
      <c r="FW11" s="595"/>
      <c r="FX11" s="595"/>
      <c r="FY11" s="595"/>
      <c r="FZ11" s="595"/>
      <c r="GA11" s="595"/>
      <c r="GB11" s="595"/>
      <c r="GC11" s="595"/>
      <c r="GD11" s="595"/>
      <c r="GE11" s="595"/>
      <c r="GF11" s="595"/>
      <c r="GG11" s="595"/>
      <c r="GH11" s="595"/>
      <c r="GI11" s="595"/>
      <c r="GJ11" s="595"/>
      <c r="GK11" s="595"/>
      <c r="GL11" s="595"/>
      <c r="GM11" s="595"/>
      <c r="GN11" s="595"/>
      <c r="GO11" s="595"/>
      <c r="GP11" s="595"/>
    </row>
    <row r="12" spans="1:198" s="596" customFormat="1" ht="15.75" customHeight="1" x14ac:dyDescent="0.3">
      <c r="A12" s="506" t="s">
        <v>409</v>
      </c>
      <c r="B12" s="510" t="s">
        <v>181</v>
      </c>
      <c r="C12" s="846" t="s">
        <v>482</v>
      </c>
      <c r="D12" s="495">
        <v>1</v>
      </c>
      <c r="E12" s="14">
        <f>IF(D12*15=0,"",D12*15)</f>
        <v>15</v>
      </c>
      <c r="F12" s="7">
        <v>1</v>
      </c>
      <c r="G12" s="14">
        <f>IF(F12*15=0,"",F12*15)</f>
        <v>15</v>
      </c>
      <c r="H12" s="7">
        <v>3</v>
      </c>
      <c r="I12" s="512" t="s">
        <v>31</v>
      </c>
      <c r="J12" s="251"/>
      <c r="K12" s="14" t="str">
        <f>IF(J12*15=0,"",J12*15)</f>
        <v/>
      </c>
      <c r="L12" s="7"/>
      <c r="M12" s="14" t="str">
        <f>IF(L12*15=0,"",L12*15)</f>
        <v/>
      </c>
      <c r="N12" s="7"/>
      <c r="O12" s="512"/>
      <c r="P12" s="251"/>
      <c r="Q12" s="14" t="str">
        <f>IF(P12*15=0,"",P12*15)</f>
        <v/>
      </c>
      <c r="R12" s="7"/>
      <c r="S12" s="14" t="str">
        <f>IF(R12*15=0,"",R12*15)</f>
        <v/>
      </c>
      <c r="T12" s="7"/>
      <c r="U12" s="512"/>
      <c r="V12" s="251"/>
      <c r="W12" s="14" t="str">
        <f>IF(V12*15=0,"",V12*15)</f>
        <v/>
      </c>
      <c r="X12" s="7"/>
      <c r="Y12" s="14" t="str">
        <f>IF(X12*15=0,"",X12*15)</f>
        <v/>
      </c>
      <c r="Z12" s="7"/>
      <c r="AA12" s="490"/>
      <c r="AB12" s="427" t="s">
        <v>297</v>
      </c>
      <c r="AC12" s="17" t="s">
        <v>296</v>
      </c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  <c r="CC12" s="595"/>
      <c r="CD12" s="595"/>
      <c r="CE12" s="595"/>
      <c r="CF12" s="595"/>
      <c r="CG12" s="595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5"/>
      <c r="CS12" s="595"/>
      <c r="CT12" s="595"/>
      <c r="CU12" s="595"/>
      <c r="CV12" s="595"/>
      <c r="CW12" s="595"/>
      <c r="CX12" s="595"/>
      <c r="CY12" s="595"/>
      <c r="CZ12" s="595"/>
      <c r="DA12" s="595"/>
      <c r="DB12" s="595"/>
      <c r="DC12" s="595"/>
      <c r="DD12" s="595"/>
      <c r="DE12" s="595"/>
      <c r="DF12" s="595"/>
      <c r="DG12" s="595"/>
      <c r="DH12" s="595"/>
      <c r="DI12" s="595"/>
      <c r="DJ12" s="595"/>
      <c r="DK12" s="595"/>
      <c r="DL12" s="595"/>
      <c r="DM12" s="595"/>
      <c r="DN12" s="595"/>
      <c r="DO12" s="595"/>
      <c r="DP12" s="595"/>
      <c r="DQ12" s="595"/>
      <c r="DR12" s="595"/>
      <c r="DS12" s="595"/>
      <c r="DT12" s="595"/>
      <c r="DU12" s="595"/>
      <c r="DV12" s="595"/>
      <c r="DW12" s="595"/>
      <c r="DX12" s="595"/>
      <c r="DY12" s="595"/>
      <c r="DZ12" s="595"/>
      <c r="EA12" s="595"/>
      <c r="EB12" s="595"/>
      <c r="EC12" s="595"/>
      <c r="ED12" s="595"/>
      <c r="EE12" s="595"/>
      <c r="EF12" s="595"/>
      <c r="EG12" s="595"/>
      <c r="EH12" s="595"/>
      <c r="EI12" s="595"/>
      <c r="EJ12" s="595"/>
      <c r="EK12" s="595"/>
      <c r="EL12" s="595"/>
      <c r="EM12" s="595"/>
      <c r="EN12" s="595"/>
      <c r="EO12" s="595"/>
      <c r="EP12" s="595"/>
      <c r="EQ12" s="595"/>
      <c r="ER12" s="595"/>
      <c r="ES12" s="595"/>
      <c r="ET12" s="595"/>
      <c r="EU12" s="595"/>
      <c r="EV12" s="595"/>
      <c r="EW12" s="595"/>
      <c r="EX12" s="595"/>
      <c r="EY12" s="595"/>
      <c r="EZ12" s="595"/>
      <c r="FA12" s="595"/>
      <c r="FB12" s="595"/>
      <c r="FC12" s="595"/>
      <c r="FD12" s="595"/>
      <c r="FE12" s="595"/>
      <c r="FF12" s="595"/>
      <c r="FG12" s="595"/>
      <c r="FH12" s="595"/>
      <c r="FI12" s="595"/>
      <c r="FJ12" s="595"/>
      <c r="FK12" s="595"/>
      <c r="FL12" s="595"/>
      <c r="FM12" s="595"/>
      <c r="FN12" s="595"/>
      <c r="FO12" s="595"/>
      <c r="FP12" s="595"/>
      <c r="FQ12" s="595"/>
      <c r="FR12" s="595"/>
      <c r="FS12" s="595"/>
      <c r="FT12" s="595"/>
      <c r="FU12" s="595"/>
      <c r="FV12" s="595"/>
      <c r="FW12" s="595"/>
      <c r="FX12" s="595"/>
      <c r="FY12" s="595"/>
      <c r="FZ12" s="595"/>
      <c r="GA12" s="595"/>
      <c r="GB12" s="595"/>
      <c r="GC12" s="595"/>
      <c r="GD12" s="595"/>
      <c r="GE12" s="595"/>
      <c r="GF12" s="595"/>
      <c r="GG12" s="595"/>
      <c r="GH12" s="595"/>
      <c r="GI12" s="595"/>
      <c r="GJ12" s="595"/>
      <c r="GK12" s="595"/>
      <c r="GL12" s="595"/>
      <c r="GM12" s="595"/>
      <c r="GN12" s="595"/>
      <c r="GO12" s="595"/>
      <c r="GP12" s="595"/>
    </row>
    <row r="13" spans="1:198" s="596" customFormat="1" ht="15.75" customHeight="1" x14ac:dyDescent="0.3">
      <c r="A13" s="506" t="s">
        <v>408</v>
      </c>
      <c r="B13" s="510" t="s">
        <v>181</v>
      </c>
      <c r="C13" s="846" t="s">
        <v>483</v>
      </c>
      <c r="D13" s="495">
        <v>1</v>
      </c>
      <c r="E13" s="14">
        <f t="shared" ref="E13" si="0">IF(D13*15=0,"",D13*15)</f>
        <v>15</v>
      </c>
      <c r="F13" s="7">
        <v>1</v>
      </c>
      <c r="G13" s="14">
        <f t="shared" ref="G13" si="1">IF(F13*15=0,"",F13*15)</f>
        <v>15</v>
      </c>
      <c r="H13" s="7">
        <v>3</v>
      </c>
      <c r="I13" s="512" t="s">
        <v>31</v>
      </c>
      <c r="J13" s="251"/>
      <c r="K13" s="14"/>
      <c r="L13" s="7"/>
      <c r="M13" s="14"/>
      <c r="N13" s="7"/>
      <c r="O13" s="512"/>
      <c r="P13" s="251"/>
      <c r="Q13" s="14"/>
      <c r="R13" s="7"/>
      <c r="S13" s="14"/>
      <c r="T13" s="7"/>
      <c r="U13" s="512"/>
      <c r="V13" s="251"/>
      <c r="W13" s="14"/>
      <c r="X13" s="7"/>
      <c r="Y13" s="14"/>
      <c r="Z13" s="7"/>
      <c r="AA13" s="490"/>
      <c r="AB13" s="427" t="s">
        <v>343</v>
      </c>
      <c r="AC13" s="17" t="s">
        <v>344</v>
      </c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595"/>
      <c r="BD13" s="595"/>
      <c r="BE13" s="595"/>
      <c r="BF13" s="595"/>
      <c r="BG13" s="595"/>
      <c r="BH13" s="595"/>
      <c r="BI13" s="595"/>
      <c r="BJ13" s="595"/>
      <c r="BK13" s="595"/>
      <c r="BL13" s="595"/>
      <c r="BM13" s="595"/>
      <c r="BN13" s="595"/>
      <c r="BO13" s="595"/>
      <c r="BP13" s="595"/>
      <c r="BQ13" s="595"/>
      <c r="BR13" s="595"/>
      <c r="BS13" s="595"/>
      <c r="BT13" s="595"/>
      <c r="BU13" s="595"/>
      <c r="BV13" s="595"/>
      <c r="BW13" s="595"/>
      <c r="BX13" s="595"/>
      <c r="BY13" s="595"/>
      <c r="BZ13" s="595"/>
      <c r="CA13" s="595"/>
      <c r="CB13" s="595"/>
      <c r="CC13" s="595"/>
      <c r="CD13" s="595"/>
      <c r="CE13" s="595"/>
      <c r="CF13" s="595"/>
      <c r="CG13" s="595"/>
      <c r="CH13" s="595"/>
      <c r="CI13" s="595"/>
      <c r="CJ13" s="595"/>
      <c r="CK13" s="595"/>
      <c r="CL13" s="595"/>
      <c r="CM13" s="595"/>
      <c r="CN13" s="595"/>
      <c r="CO13" s="595"/>
      <c r="CP13" s="595"/>
      <c r="CQ13" s="595"/>
      <c r="CR13" s="595"/>
      <c r="CS13" s="595"/>
      <c r="CT13" s="595"/>
      <c r="CU13" s="595"/>
      <c r="CV13" s="595"/>
      <c r="CW13" s="595"/>
      <c r="CX13" s="595"/>
      <c r="CY13" s="595"/>
      <c r="CZ13" s="595"/>
      <c r="DA13" s="595"/>
      <c r="DB13" s="595"/>
      <c r="DC13" s="595"/>
      <c r="DD13" s="595"/>
      <c r="DE13" s="595"/>
      <c r="DF13" s="595"/>
      <c r="DG13" s="595"/>
      <c r="DH13" s="595"/>
      <c r="DI13" s="595"/>
      <c r="DJ13" s="595"/>
      <c r="DK13" s="595"/>
      <c r="DL13" s="595"/>
      <c r="DM13" s="595"/>
      <c r="DN13" s="595"/>
      <c r="DO13" s="595"/>
      <c r="DP13" s="595"/>
      <c r="DQ13" s="595"/>
      <c r="DR13" s="595"/>
      <c r="DS13" s="595"/>
      <c r="DT13" s="595"/>
      <c r="DU13" s="595"/>
      <c r="DV13" s="595"/>
      <c r="DW13" s="595"/>
      <c r="DX13" s="595"/>
      <c r="DY13" s="595"/>
      <c r="DZ13" s="595"/>
      <c r="EA13" s="595"/>
      <c r="EB13" s="595"/>
      <c r="EC13" s="595"/>
      <c r="ED13" s="595"/>
      <c r="EE13" s="595"/>
      <c r="EF13" s="595"/>
      <c r="EG13" s="595"/>
      <c r="EH13" s="595"/>
      <c r="EI13" s="595"/>
      <c r="EJ13" s="595"/>
      <c r="EK13" s="595"/>
      <c r="EL13" s="595"/>
      <c r="EM13" s="595"/>
      <c r="EN13" s="595"/>
      <c r="EO13" s="595"/>
      <c r="EP13" s="595"/>
      <c r="EQ13" s="595"/>
      <c r="ER13" s="595"/>
      <c r="ES13" s="595"/>
      <c r="ET13" s="595"/>
      <c r="EU13" s="595"/>
      <c r="EV13" s="595"/>
      <c r="EW13" s="595"/>
      <c r="EX13" s="595"/>
      <c r="EY13" s="595"/>
      <c r="EZ13" s="595"/>
      <c r="FA13" s="595"/>
      <c r="FB13" s="595"/>
      <c r="FC13" s="595"/>
      <c r="FD13" s="595"/>
      <c r="FE13" s="595"/>
      <c r="FF13" s="595"/>
      <c r="FG13" s="595"/>
      <c r="FH13" s="595"/>
      <c r="FI13" s="595"/>
      <c r="FJ13" s="595"/>
      <c r="FK13" s="595"/>
      <c r="FL13" s="595"/>
      <c r="FM13" s="595"/>
      <c r="FN13" s="595"/>
      <c r="FO13" s="595"/>
      <c r="FP13" s="595"/>
      <c r="FQ13" s="595"/>
      <c r="FR13" s="595"/>
      <c r="FS13" s="595"/>
      <c r="FT13" s="595"/>
      <c r="FU13" s="595"/>
      <c r="FV13" s="595"/>
      <c r="FW13" s="595"/>
      <c r="FX13" s="595"/>
      <c r="FY13" s="595"/>
      <c r="FZ13" s="595"/>
      <c r="GA13" s="595"/>
      <c r="GB13" s="595"/>
      <c r="GC13" s="595"/>
      <c r="GD13" s="595"/>
      <c r="GE13" s="595"/>
      <c r="GF13" s="595"/>
      <c r="GG13" s="595"/>
      <c r="GH13" s="595"/>
      <c r="GI13" s="595"/>
      <c r="GJ13" s="595"/>
      <c r="GK13" s="595"/>
      <c r="GL13" s="595"/>
      <c r="GM13" s="595"/>
      <c r="GN13" s="595"/>
      <c r="GO13" s="595"/>
      <c r="GP13" s="595"/>
    </row>
    <row r="14" spans="1:198" s="596" customFormat="1" ht="15.75" customHeight="1" x14ac:dyDescent="0.3">
      <c r="A14" s="506" t="s">
        <v>338</v>
      </c>
      <c r="B14" s="510" t="s">
        <v>181</v>
      </c>
      <c r="C14" s="500" t="s">
        <v>335</v>
      </c>
      <c r="D14" s="251">
        <v>1</v>
      </c>
      <c r="E14" s="14">
        <f>IF(D14*15=0,"",D14*15)</f>
        <v>15</v>
      </c>
      <c r="F14" s="7">
        <v>1</v>
      </c>
      <c r="G14" s="14">
        <f>IF(F14*15=0,"",F14*15)</f>
        <v>15</v>
      </c>
      <c r="H14" s="7">
        <v>3</v>
      </c>
      <c r="I14" s="512" t="s">
        <v>43</v>
      </c>
      <c r="J14" s="251"/>
      <c r="K14" s="14" t="str">
        <f>IF(J14*15=0,"",J14*15)</f>
        <v/>
      </c>
      <c r="L14" s="7"/>
      <c r="M14" s="14" t="str">
        <f>IF(L14*15=0,"",L14*15)</f>
        <v/>
      </c>
      <c r="N14" s="7"/>
      <c r="O14" s="512"/>
      <c r="P14" s="251"/>
      <c r="Q14" s="14" t="str">
        <f>IF(P14*15=0,"",P14*15)</f>
        <v/>
      </c>
      <c r="R14" s="7"/>
      <c r="S14" s="14" t="str">
        <f>IF(R14*15=0,"",R14*15)</f>
        <v/>
      </c>
      <c r="T14" s="7"/>
      <c r="U14" s="512"/>
      <c r="V14" s="251"/>
      <c r="W14" s="14" t="str">
        <f>IF(V14*15=0,"",V14*15)</f>
        <v/>
      </c>
      <c r="X14" s="7"/>
      <c r="Y14" s="14" t="str">
        <f>IF(X14*15=0,"",X14*15)</f>
        <v/>
      </c>
      <c r="Z14" s="7"/>
      <c r="AA14" s="490"/>
      <c r="AB14" s="489" t="s">
        <v>336</v>
      </c>
      <c r="AC14" s="456" t="s">
        <v>336</v>
      </c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595"/>
      <c r="BD14" s="595"/>
      <c r="BE14" s="595"/>
      <c r="BF14" s="595"/>
      <c r="BG14" s="595"/>
      <c r="BH14" s="595"/>
      <c r="BI14" s="595"/>
      <c r="BJ14" s="595"/>
      <c r="BK14" s="595"/>
      <c r="BL14" s="595"/>
      <c r="BM14" s="595"/>
      <c r="BN14" s="595"/>
      <c r="BO14" s="595"/>
      <c r="BP14" s="595"/>
      <c r="BQ14" s="595"/>
      <c r="BR14" s="595"/>
      <c r="BS14" s="595"/>
      <c r="BT14" s="595"/>
      <c r="BU14" s="595"/>
      <c r="BV14" s="595"/>
      <c r="BW14" s="595"/>
      <c r="BX14" s="595"/>
      <c r="BY14" s="595"/>
      <c r="BZ14" s="595"/>
      <c r="CA14" s="595"/>
      <c r="CB14" s="595"/>
      <c r="CC14" s="595"/>
      <c r="CD14" s="595"/>
      <c r="CE14" s="595"/>
      <c r="CF14" s="595"/>
      <c r="CG14" s="595"/>
      <c r="CH14" s="595"/>
      <c r="CI14" s="595"/>
      <c r="CJ14" s="595"/>
      <c r="CK14" s="595"/>
      <c r="CL14" s="595"/>
      <c r="CM14" s="595"/>
      <c r="CN14" s="595"/>
      <c r="CO14" s="595"/>
      <c r="CP14" s="595"/>
      <c r="CQ14" s="595"/>
      <c r="CR14" s="595"/>
      <c r="CS14" s="595"/>
      <c r="CT14" s="595"/>
      <c r="CU14" s="595"/>
      <c r="CV14" s="595"/>
      <c r="CW14" s="595"/>
      <c r="CX14" s="595"/>
      <c r="CY14" s="595"/>
      <c r="CZ14" s="595"/>
      <c r="DA14" s="595"/>
      <c r="DB14" s="595"/>
      <c r="DC14" s="595"/>
      <c r="DD14" s="595"/>
      <c r="DE14" s="595"/>
      <c r="DF14" s="595"/>
      <c r="DG14" s="595"/>
      <c r="DH14" s="595"/>
      <c r="DI14" s="595"/>
      <c r="DJ14" s="595"/>
      <c r="DK14" s="595"/>
      <c r="DL14" s="595"/>
      <c r="DM14" s="595"/>
      <c r="DN14" s="595"/>
      <c r="DO14" s="595"/>
      <c r="DP14" s="595"/>
      <c r="DQ14" s="595"/>
      <c r="DR14" s="595"/>
      <c r="DS14" s="595"/>
      <c r="DT14" s="595"/>
      <c r="DU14" s="595"/>
      <c r="DV14" s="595"/>
      <c r="DW14" s="595"/>
      <c r="DX14" s="595"/>
      <c r="DY14" s="595"/>
      <c r="DZ14" s="595"/>
      <c r="EA14" s="595"/>
      <c r="EB14" s="595"/>
      <c r="EC14" s="595"/>
      <c r="ED14" s="595"/>
      <c r="EE14" s="595"/>
      <c r="EF14" s="595"/>
      <c r="EG14" s="595"/>
      <c r="EH14" s="595"/>
      <c r="EI14" s="595"/>
      <c r="EJ14" s="595"/>
      <c r="EK14" s="595"/>
      <c r="EL14" s="595"/>
      <c r="EM14" s="595"/>
      <c r="EN14" s="595"/>
      <c r="EO14" s="595"/>
      <c r="EP14" s="595"/>
      <c r="EQ14" s="595"/>
      <c r="ER14" s="595"/>
      <c r="ES14" s="595"/>
      <c r="ET14" s="595"/>
      <c r="EU14" s="595"/>
      <c r="EV14" s="595"/>
      <c r="EW14" s="595"/>
      <c r="EX14" s="595"/>
      <c r="EY14" s="595"/>
      <c r="EZ14" s="595"/>
      <c r="FA14" s="595"/>
      <c r="FB14" s="595"/>
      <c r="FC14" s="595"/>
      <c r="FD14" s="595"/>
      <c r="FE14" s="595"/>
      <c r="FF14" s="595"/>
      <c r="FG14" s="595"/>
      <c r="FH14" s="595"/>
      <c r="FI14" s="595"/>
      <c r="FJ14" s="595"/>
      <c r="FK14" s="595"/>
      <c r="FL14" s="595"/>
      <c r="FM14" s="595"/>
      <c r="FN14" s="595"/>
      <c r="FO14" s="595"/>
      <c r="FP14" s="595"/>
      <c r="FQ14" s="595"/>
      <c r="FR14" s="595"/>
      <c r="FS14" s="595"/>
      <c r="FT14" s="595"/>
      <c r="FU14" s="595"/>
      <c r="FV14" s="595"/>
      <c r="FW14" s="595"/>
      <c r="FX14" s="595"/>
      <c r="FY14" s="595"/>
      <c r="FZ14" s="595"/>
      <c r="GA14" s="595"/>
      <c r="GB14" s="595"/>
      <c r="GC14" s="595"/>
      <c r="GD14" s="595"/>
      <c r="GE14" s="595"/>
      <c r="GF14" s="595"/>
      <c r="GG14" s="595"/>
      <c r="GH14" s="595"/>
      <c r="GI14" s="595"/>
      <c r="GJ14" s="595"/>
      <c r="GK14" s="595"/>
      <c r="GL14" s="595"/>
      <c r="GM14" s="595"/>
      <c r="GN14" s="595"/>
      <c r="GO14" s="595"/>
      <c r="GP14" s="595"/>
    </row>
    <row r="15" spans="1:198" s="596" customFormat="1" ht="15.75" customHeight="1" x14ac:dyDescent="0.3">
      <c r="A15" s="506"/>
      <c r="B15" s="510"/>
      <c r="C15" s="501" t="s">
        <v>292</v>
      </c>
      <c r="D15" s="826"/>
      <c r="E15" s="826"/>
      <c r="F15" s="826"/>
      <c r="G15" s="826"/>
      <c r="H15" s="826"/>
      <c r="I15" s="826"/>
      <c r="J15" s="826"/>
      <c r="K15" s="826"/>
      <c r="L15" s="826"/>
      <c r="M15" s="826"/>
      <c r="N15" s="826"/>
      <c r="O15" s="826"/>
      <c r="P15" s="826"/>
      <c r="Q15" s="826"/>
      <c r="R15" s="826"/>
      <c r="S15" s="826"/>
      <c r="T15" s="826"/>
      <c r="U15" s="826"/>
      <c r="V15" s="826"/>
      <c r="W15" s="826"/>
      <c r="X15" s="826"/>
      <c r="Y15" s="826"/>
      <c r="Z15" s="826"/>
      <c r="AA15" s="827"/>
      <c r="AB15" s="488"/>
      <c r="AC15" s="463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595"/>
      <c r="AW15" s="595"/>
      <c r="AX15" s="595"/>
      <c r="AY15" s="595"/>
      <c r="AZ15" s="595"/>
      <c r="BA15" s="595"/>
      <c r="BB15" s="595"/>
      <c r="BC15" s="595"/>
      <c r="BD15" s="595"/>
      <c r="BE15" s="595"/>
      <c r="BF15" s="595"/>
      <c r="BG15" s="595"/>
      <c r="BH15" s="595"/>
      <c r="BI15" s="595"/>
      <c r="BJ15" s="595"/>
      <c r="BK15" s="595"/>
      <c r="BL15" s="595"/>
      <c r="BM15" s="595"/>
      <c r="BN15" s="595"/>
      <c r="BO15" s="595"/>
      <c r="BP15" s="595"/>
      <c r="BQ15" s="595"/>
      <c r="BR15" s="595"/>
      <c r="BS15" s="595"/>
      <c r="BT15" s="595"/>
      <c r="BU15" s="595"/>
      <c r="BV15" s="595"/>
      <c r="BW15" s="595"/>
      <c r="BX15" s="595"/>
      <c r="BY15" s="595"/>
      <c r="BZ15" s="595"/>
      <c r="CA15" s="595"/>
      <c r="CB15" s="595"/>
      <c r="CC15" s="595"/>
      <c r="CD15" s="595"/>
      <c r="CE15" s="595"/>
      <c r="CF15" s="595"/>
      <c r="CG15" s="595"/>
      <c r="CH15" s="595"/>
      <c r="CI15" s="595"/>
      <c r="CJ15" s="595"/>
      <c r="CK15" s="595"/>
      <c r="CL15" s="595"/>
      <c r="CM15" s="595"/>
      <c r="CN15" s="595"/>
      <c r="CO15" s="595"/>
      <c r="CP15" s="595"/>
      <c r="CQ15" s="595"/>
      <c r="CR15" s="595"/>
      <c r="CS15" s="595"/>
      <c r="CT15" s="595"/>
      <c r="CU15" s="595"/>
      <c r="CV15" s="595"/>
      <c r="CW15" s="595"/>
      <c r="CX15" s="595"/>
      <c r="CY15" s="595"/>
      <c r="CZ15" s="595"/>
      <c r="DA15" s="595"/>
      <c r="DB15" s="595"/>
      <c r="DC15" s="595"/>
      <c r="DD15" s="595"/>
      <c r="DE15" s="595"/>
      <c r="DF15" s="595"/>
      <c r="DG15" s="595"/>
      <c r="DH15" s="595"/>
      <c r="DI15" s="595"/>
      <c r="DJ15" s="595"/>
      <c r="DK15" s="595"/>
      <c r="DL15" s="595"/>
      <c r="DM15" s="595"/>
      <c r="DN15" s="595"/>
      <c r="DO15" s="595"/>
      <c r="DP15" s="595"/>
      <c r="DQ15" s="595"/>
      <c r="DR15" s="595"/>
      <c r="DS15" s="595"/>
      <c r="DT15" s="595"/>
      <c r="DU15" s="595"/>
      <c r="DV15" s="595"/>
      <c r="DW15" s="595"/>
      <c r="DX15" s="595"/>
      <c r="DY15" s="595"/>
      <c r="DZ15" s="595"/>
      <c r="EA15" s="595"/>
      <c r="EB15" s="595"/>
      <c r="EC15" s="595"/>
      <c r="ED15" s="595"/>
      <c r="EE15" s="595"/>
      <c r="EF15" s="595"/>
      <c r="EG15" s="595"/>
      <c r="EH15" s="595"/>
      <c r="EI15" s="595"/>
      <c r="EJ15" s="595"/>
      <c r="EK15" s="595"/>
      <c r="EL15" s="595"/>
      <c r="EM15" s="595"/>
      <c r="EN15" s="595"/>
      <c r="EO15" s="595"/>
      <c r="EP15" s="595"/>
      <c r="EQ15" s="595"/>
      <c r="ER15" s="595"/>
      <c r="ES15" s="595"/>
      <c r="ET15" s="595"/>
      <c r="EU15" s="595"/>
      <c r="EV15" s="595"/>
      <c r="EW15" s="595"/>
      <c r="EX15" s="595"/>
      <c r="EY15" s="595"/>
      <c r="EZ15" s="595"/>
      <c r="FA15" s="595"/>
      <c r="FB15" s="595"/>
      <c r="FC15" s="595"/>
      <c r="FD15" s="595"/>
      <c r="FE15" s="595"/>
      <c r="FF15" s="595"/>
      <c r="FG15" s="595"/>
      <c r="FH15" s="595"/>
      <c r="FI15" s="595"/>
      <c r="FJ15" s="595"/>
      <c r="FK15" s="595"/>
      <c r="FL15" s="595"/>
      <c r="FM15" s="595"/>
      <c r="FN15" s="595"/>
      <c r="FO15" s="595"/>
      <c r="FP15" s="595"/>
      <c r="FQ15" s="595"/>
      <c r="FR15" s="595"/>
      <c r="FS15" s="595"/>
      <c r="FT15" s="595"/>
      <c r="FU15" s="595"/>
      <c r="FV15" s="595"/>
      <c r="FW15" s="595"/>
      <c r="FX15" s="595"/>
      <c r="FY15" s="595"/>
      <c r="FZ15" s="595"/>
      <c r="GA15" s="595"/>
      <c r="GB15" s="595"/>
      <c r="GC15" s="595"/>
      <c r="GD15" s="595"/>
      <c r="GE15" s="595"/>
      <c r="GF15" s="595"/>
      <c r="GG15" s="595"/>
      <c r="GH15" s="595"/>
      <c r="GI15" s="595"/>
      <c r="GJ15" s="595"/>
      <c r="GK15" s="595"/>
      <c r="GL15" s="595"/>
      <c r="GM15" s="595"/>
      <c r="GN15" s="595"/>
      <c r="GO15" s="595"/>
      <c r="GP15" s="595"/>
    </row>
    <row r="16" spans="1:198" s="596" customFormat="1" ht="15.75" customHeight="1" x14ac:dyDescent="0.3">
      <c r="A16" s="506" t="s">
        <v>407</v>
      </c>
      <c r="B16" s="510" t="s">
        <v>181</v>
      </c>
      <c r="C16" s="847" t="s">
        <v>484</v>
      </c>
      <c r="D16" s="251"/>
      <c r="E16" s="14" t="str">
        <f>IF(D16*15=0,"",D16*15)</f>
        <v/>
      </c>
      <c r="F16" s="7"/>
      <c r="G16" s="14" t="str">
        <f>IF(F16*15=0,"",F16*15)</f>
        <v/>
      </c>
      <c r="H16" s="7"/>
      <c r="I16" s="512"/>
      <c r="J16" s="251">
        <v>1</v>
      </c>
      <c r="K16" s="14">
        <f>IF(J16*15=0,"",J16*15)</f>
        <v>15</v>
      </c>
      <c r="L16" s="457">
        <v>1</v>
      </c>
      <c r="M16" s="14">
        <f>IF(L16*15=0,"",L16*15)</f>
        <v>15</v>
      </c>
      <c r="N16" s="7">
        <v>3</v>
      </c>
      <c r="O16" s="512" t="s">
        <v>31</v>
      </c>
      <c r="P16" s="251"/>
      <c r="Q16" s="14" t="str">
        <f>IF(P16*15=0,"",P16*15)</f>
        <v/>
      </c>
      <c r="R16" s="7"/>
      <c r="S16" s="14" t="str">
        <f>IF(R16*15=0,"",R16*15)</f>
        <v/>
      </c>
      <c r="T16" s="7"/>
      <c r="U16" s="512"/>
      <c r="V16" s="251"/>
      <c r="W16" s="14" t="str">
        <f>IF(V16*15=0,"",V16*15)</f>
        <v/>
      </c>
      <c r="X16" s="7"/>
      <c r="Y16" s="14" t="str">
        <f>IF(X16*15=0,"",X16*15)</f>
        <v/>
      </c>
      <c r="Z16" s="7"/>
      <c r="AA16" s="490"/>
      <c r="AB16" s="427" t="s">
        <v>291</v>
      </c>
      <c r="AC16" s="17" t="s">
        <v>291</v>
      </c>
      <c r="AD16" s="595"/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F16" s="595"/>
      <c r="BG16" s="595"/>
      <c r="BH16" s="595"/>
      <c r="BI16" s="595"/>
      <c r="BJ16" s="595"/>
      <c r="BK16" s="595"/>
      <c r="BL16" s="595"/>
      <c r="BM16" s="595"/>
      <c r="BN16" s="595"/>
      <c r="BO16" s="595"/>
      <c r="BP16" s="595"/>
      <c r="BQ16" s="595"/>
      <c r="BR16" s="595"/>
      <c r="BS16" s="595"/>
      <c r="BT16" s="595"/>
      <c r="BU16" s="595"/>
      <c r="BV16" s="595"/>
      <c r="BW16" s="595"/>
      <c r="BX16" s="595"/>
      <c r="BY16" s="595"/>
      <c r="BZ16" s="595"/>
      <c r="CA16" s="595"/>
      <c r="CB16" s="595"/>
      <c r="CC16" s="595"/>
      <c r="CD16" s="595"/>
      <c r="CE16" s="595"/>
      <c r="CF16" s="595"/>
      <c r="CG16" s="595"/>
      <c r="CH16" s="595"/>
      <c r="CI16" s="595"/>
      <c r="CJ16" s="595"/>
      <c r="CK16" s="595"/>
      <c r="CL16" s="595"/>
      <c r="CM16" s="595"/>
      <c r="CN16" s="595"/>
      <c r="CO16" s="595"/>
      <c r="CP16" s="595"/>
      <c r="CQ16" s="595"/>
      <c r="CR16" s="595"/>
      <c r="CS16" s="595"/>
      <c r="CT16" s="595"/>
      <c r="CU16" s="595"/>
      <c r="CV16" s="595"/>
      <c r="CW16" s="595"/>
      <c r="CX16" s="595"/>
      <c r="CY16" s="595"/>
      <c r="CZ16" s="595"/>
      <c r="DA16" s="595"/>
      <c r="DB16" s="595"/>
      <c r="DC16" s="595"/>
      <c r="DD16" s="595"/>
      <c r="DE16" s="595"/>
      <c r="DF16" s="595"/>
      <c r="DG16" s="595"/>
      <c r="DH16" s="595"/>
      <c r="DI16" s="595"/>
      <c r="DJ16" s="595"/>
      <c r="DK16" s="595"/>
      <c r="DL16" s="595"/>
      <c r="DM16" s="595"/>
      <c r="DN16" s="595"/>
      <c r="DO16" s="595"/>
      <c r="DP16" s="595"/>
      <c r="DQ16" s="595"/>
      <c r="DR16" s="595"/>
      <c r="DS16" s="595"/>
      <c r="DT16" s="595"/>
      <c r="DU16" s="595"/>
      <c r="DV16" s="595"/>
      <c r="DW16" s="595"/>
      <c r="DX16" s="595"/>
      <c r="DY16" s="595"/>
      <c r="DZ16" s="595"/>
      <c r="EA16" s="595"/>
      <c r="EB16" s="595"/>
      <c r="EC16" s="595"/>
      <c r="ED16" s="595"/>
      <c r="EE16" s="595"/>
      <c r="EF16" s="595"/>
      <c r="EG16" s="595"/>
      <c r="EH16" s="595"/>
      <c r="EI16" s="595"/>
      <c r="EJ16" s="595"/>
      <c r="EK16" s="595"/>
      <c r="EL16" s="595"/>
      <c r="EM16" s="595"/>
      <c r="EN16" s="595"/>
      <c r="EO16" s="595"/>
      <c r="EP16" s="595"/>
      <c r="EQ16" s="595"/>
      <c r="ER16" s="595"/>
      <c r="ES16" s="595"/>
      <c r="ET16" s="595"/>
      <c r="EU16" s="595"/>
      <c r="EV16" s="595"/>
      <c r="EW16" s="595"/>
      <c r="EX16" s="595"/>
      <c r="EY16" s="595"/>
      <c r="EZ16" s="595"/>
      <c r="FA16" s="595"/>
      <c r="FB16" s="595"/>
      <c r="FC16" s="595"/>
      <c r="FD16" s="595"/>
      <c r="FE16" s="595"/>
      <c r="FF16" s="595"/>
      <c r="FG16" s="595"/>
      <c r="FH16" s="595"/>
      <c r="FI16" s="595"/>
      <c r="FJ16" s="595"/>
      <c r="FK16" s="595"/>
      <c r="FL16" s="595"/>
      <c r="FM16" s="595"/>
      <c r="FN16" s="595"/>
      <c r="FO16" s="595"/>
      <c r="FP16" s="595"/>
      <c r="FQ16" s="595"/>
      <c r="FR16" s="595"/>
      <c r="FS16" s="595"/>
      <c r="FT16" s="595"/>
      <c r="FU16" s="595"/>
      <c r="FV16" s="595"/>
      <c r="FW16" s="595"/>
      <c r="FX16" s="595"/>
      <c r="FY16" s="595"/>
      <c r="FZ16" s="595"/>
      <c r="GA16" s="595"/>
      <c r="GB16" s="595"/>
      <c r="GC16" s="595"/>
      <c r="GD16" s="595"/>
      <c r="GE16" s="595"/>
      <c r="GF16" s="595"/>
      <c r="GG16" s="595"/>
      <c r="GH16" s="595"/>
      <c r="GI16" s="595"/>
      <c r="GJ16" s="595"/>
      <c r="GK16" s="595"/>
      <c r="GL16" s="595"/>
      <c r="GM16" s="595"/>
      <c r="GN16" s="595"/>
      <c r="GO16" s="595"/>
      <c r="GP16" s="595"/>
    </row>
    <row r="17" spans="1:198" s="596" customFormat="1" ht="15.75" customHeight="1" x14ac:dyDescent="0.3">
      <c r="A17" s="506" t="s">
        <v>410</v>
      </c>
      <c r="B17" s="510"/>
      <c r="C17" s="847" t="s">
        <v>485</v>
      </c>
      <c r="D17" s="251"/>
      <c r="E17" s="14"/>
      <c r="F17" s="7"/>
      <c r="G17" s="14"/>
      <c r="H17" s="7"/>
      <c r="I17" s="512"/>
      <c r="J17" s="251">
        <v>1</v>
      </c>
      <c r="K17" s="14">
        <f>IF(J17*15=0,"",J17*15)</f>
        <v>15</v>
      </c>
      <c r="L17" s="457">
        <v>1</v>
      </c>
      <c r="M17" s="14">
        <f>IF(L17*15=0,"",L17*15)</f>
        <v>15</v>
      </c>
      <c r="N17" s="7">
        <v>3</v>
      </c>
      <c r="O17" s="512" t="s">
        <v>31</v>
      </c>
      <c r="P17" s="251"/>
      <c r="Q17" s="14"/>
      <c r="R17" s="7"/>
      <c r="S17" s="14"/>
      <c r="T17" s="7"/>
      <c r="U17" s="512"/>
      <c r="V17" s="251"/>
      <c r="W17" s="14"/>
      <c r="X17" s="7"/>
      <c r="Y17" s="14"/>
      <c r="Z17" s="7"/>
      <c r="AA17" s="490"/>
      <c r="AB17" s="427" t="s">
        <v>179</v>
      </c>
      <c r="AC17" s="17" t="s">
        <v>179</v>
      </c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595"/>
      <c r="AW17" s="595"/>
      <c r="AX17" s="595"/>
      <c r="AY17" s="595"/>
      <c r="AZ17" s="595"/>
      <c r="BA17" s="595"/>
      <c r="BB17" s="595"/>
      <c r="BC17" s="595"/>
      <c r="BD17" s="595"/>
      <c r="BE17" s="595"/>
      <c r="BF17" s="595"/>
      <c r="BG17" s="595"/>
      <c r="BH17" s="595"/>
      <c r="BI17" s="595"/>
      <c r="BJ17" s="595"/>
      <c r="BK17" s="595"/>
      <c r="BL17" s="595"/>
      <c r="BM17" s="595"/>
      <c r="BN17" s="595"/>
      <c r="BO17" s="595"/>
      <c r="BP17" s="595"/>
      <c r="BQ17" s="595"/>
      <c r="BR17" s="595"/>
      <c r="BS17" s="595"/>
      <c r="BT17" s="595"/>
      <c r="BU17" s="595"/>
      <c r="BV17" s="595"/>
      <c r="BW17" s="595"/>
      <c r="BX17" s="595"/>
      <c r="BY17" s="595"/>
      <c r="BZ17" s="595"/>
      <c r="CA17" s="595"/>
      <c r="CB17" s="595"/>
      <c r="CC17" s="595"/>
      <c r="CD17" s="595"/>
      <c r="CE17" s="595"/>
      <c r="CF17" s="595"/>
      <c r="CG17" s="595"/>
      <c r="CH17" s="595"/>
      <c r="CI17" s="595"/>
      <c r="CJ17" s="595"/>
      <c r="CK17" s="595"/>
      <c r="CL17" s="595"/>
      <c r="CM17" s="595"/>
      <c r="CN17" s="595"/>
      <c r="CO17" s="595"/>
      <c r="CP17" s="595"/>
      <c r="CQ17" s="595"/>
      <c r="CR17" s="595"/>
      <c r="CS17" s="595"/>
      <c r="CT17" s="595"/>
      <c r="CU17" s="595"/>
      <c r="CV17" s="595"/>
      <c r="CW17" s="595"/>
      <c r="CX17" s="595"/>
      <c r="CY17" s="595"/>
      <c r="CZ17" s="595"/>
      <c r="DA17" s="595"/>
      <c r="DB17" s="595"/>
      <c r="DC17" s="595"/>
      <c r="DD17" s="595"/>
      <c r="DE17" s="595"/>
      <c r="DF17" s="595"/>
      <c r="DG17" s="595"/>
      <c r="DH17" s="595"/>
      <c r="DI17" s="595"/>
      <c r="DJ17" s="595"/>
      <c r="DK17" s="595"/>
      <c r="DL17" s="595"/>
      <c r="DM17" s="595"/>
      <c r="DN17" s="595"/>
      <c r="DO17" s="595"/>
      <c r="DP17" s="595"/>
      <c r="DQ17" s="595"/>
      <c r="DR17" s="595"/>
      <c r="DS17" s="595"/>
      <c r="DT17" s="595"/>
      <c r="DU17" s="595"/>
      <c r="DV17" s="595"/>
      <c r="DW17" s="595"/>
      <c r="DX17" s="595"/>
      <c r="DY17" s="595"/>
      <c r="DZ17" s="595"/>
      <c r="EA17" s="595"/>
      <c r="EB17" s="595"/>
      <c r="EC17" s="595"/>
      <c r="ED17" s="595"/>
      <c r="EE17" s="595"/>
      <c r="EF17" s="595"/>
      <c r="EG17" s="595"/>
      <c r="EH17" s="595"/>
      <c r="EI17" s="595"/>
      <c r="EJ17" s="595"/>
      <c r="EK17" s="595"/>
      <c r="EL17" s="595"/>
      <c r="EM17" s="595"/>
      <c r="EN17" s="595"/>
      <c r="EO17" s="595"/>
      <c r="EP17" s="595"/>
      <c r="EQ17" s="595"/>
      <c r="ER17" s="595"/>
      <c r="ES17" s="595"/>
      <c r="ET17" s="595"/>
      <c r="EU17" s="595"/>
      <c r="EV17" s="595"/>
      <c r="EW17" s="595"/>
      <c r="EX17" s="595"/>
      <c r="EY17" s="595"/>
      <c r="EZ17" s="595"/>
      <c r="FA17" s="595"/>
      <c r="FB17" s="595"/>
      <c r="FC17" s="595"/>
      <c r="FD17" s="595"/>
      <c r="FE17" s="595"/>
      <c r="FF17" s="595"/>
      <c r="FG17" s="595"/>
      <c r="FH17" s="595"/>
      <c r="FI17" s="595"/>
      <c r="FJ17" s="595"/>
      <c r="FK17" s="595"/>
      <c r="FL17" s="595"/>
      <c r="FM17" s="595"/>
      <c r="FN17" s="595"/>
      <c r="FO17" s="595"/>
      <c r="FP17" s="595"/>
      <c r="FQ17" s="595"/>
      <c r="FR17" s="595"/>
      <c r="FS17" s="595"/>
      <c r="FT17" s="595"/>
      <c r="FU17" s="595"/>
      <c r="FV17" s="595"/>
      <c r="FW17" s="595"/>
      <c r="FX17" s="595"/>
      <c r="FY17" s="595"/>
      <c r="FZ17" s="595"/>
      <c r="GA17" s="595"/>
      <c r="GB17" s="595"/>
      <c r="GC17" s="595"/>
      <c r="GD17" s="595"/>
      <c r="GE17" s="595"/>
      <c r="GF17" s="595"/>
      <c r="GG17" s="595"/>
      <c r="GH17" s="595"/>
      <c r="GI17" s="595"/>
      <c r="GJ17" s="595"/>
      <c r="GK17" s="595"/>
      <c r="GL17" s="595"/>
      <c r="GM17" s="595"/>
      <c r="GN17" s="595"/>
      <c r="GO17" s="595"/>
      <c r="GP17" s="595"/>
    </row>
    <row r="18" spans="1:198" s="596" customFormat="1" ht="15.75" customHeight="1" x14ac:dyDescent="0.3">
      <c r="A18" s="506" t="s">
        <v>337</v>
      </c>
      <c r="B18" s="510" t="s">
        <v>181</v>
      </c>
      <c r="C18" s="848" t="s">
        <v>486</v>
      </c>
      <c r="D18" s="251"/>
      <c r="E18" s="14"/>
      <c r="F18" s="7"/>
      <c r="G18" s="14"/>
      <c r="H18" s="7"/>
      <c r="I18" s="512"/>
      <c r="J18" s="251">
        <v>1</v>
      </c>
      <c r="K18" s="14">
        <f>IF(J18*15=0,"",J18*15)</f>
        <v>15</v>
      </c>
      <c r="L18" s="457">
        <v>1</v>
      </c>
      <c r="M18" s="14">
        <f>IF(L18*15=0,"",L18*15)</f>
        <v>15</v>
      </c>
      <c r="N18" s="7">
        <v>3</v>
      </c>
      <c r="O18" s="512" t="s">
        <v>31</v>
      </c>
      <c r="P18" s="251"/>
      <c r="Q18" s="14"/>
      <c r="R18" s="7"/>
      <c r="S18" s="14"/>
      <c r="T18" s="7"/>
      <c r="U18" s="512"/>
      <c r="V18" s="251"/>
      <c r="W18" s="14"/>
      <c r="X18" s="7"/>
      <c r="Y18" s="14"/>
      <c r="Z18" s="7"/>
      <c r="AA18" s="490"/>
      <c r="AB18" s="427" t="s">
        <v>206</v>
      </c>
      <c r="AC18" s="17" t="s">
        <v>206</v>
      </c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595"/>
      <c r="CG18" s="595"/>
      <c r="CH18" s="595"/>
      <c r="CI18" s="595"/>
      <c r="CJ18" s="595"/>
      <c r="CK18" s="595"/>
      <c r="CL18" s="595"/>
      <c r="CM18" s="595"/>
      <c r="CN18" s="595"/>
      <c r="CO18" s="595"/>
      <c r="CP18" s="595"/>
      <c r="CQ18" s="595"/>
      <c r="CR18" s="595"/>
      <c r="CS18" s="595"/>
      <c r="CT18" s="595"/>
      <c r="CU18" s="595"/>
      <c r="CV18" s="595"/>
      <c r="CW18" s="595"/>
      <c r="CX18" s="595"/>
      <c r="CY18" s="595"/>
      <c r="CZ18" s="595"/>
      <c r="DA18" s="595"/>
      <c r="DB18" s="595"/>
      <c r="DC18" s="595"/>
      <c r="DD18" s="595"/>
      <c r="DE18" s="595"/>
      <c r="DF18" s="595"/>
      <c r="DG18" s="595"/>
      <c r="DH18" s="595"/>
      <c r="DI18" s="595"/>
      <c r="DJ18" s="595"/>
      <c r="DK18" s="595"/>
      <c r="DL18" s="595"/>
      <c r="DM18" s="595"/>
      <c r="DN18" s="595"/>
      <c r="DO18" s="595"/>
      <c r="DP18" s="595"/>
      <c r="DQ18" s="595"/>
      <c r="DR18" s="595"/>
      <c r="DS18" s="595"/>
      <c r="DT18" s="595"/>
      <c r="DU18" s="595"/>
      <c r="DV18" s="595"/>
      <c r="DW18" s="595"/>
      <c r="DX18" s="595"/>
      <c r="DY18" s="595"/>
      <c r="DZ18" s="595"/>
      <c r="EA18" s="595"/>
      <c r="EB18" s="595"/>
      <c r="EC18" s="595"/>
      <c r="ED18" s="595"/>
      <c r="EE18" s="595"/>
      <c r="EF18" s="595"/>
      <c r="EG18" s="595"/>
      <c r="EH18" s="595"/>
      <c r="EI18" s="595"/>
      <c r="EJ18" s="595"/>
      <c r="EK18" s="595"/>
      <c r="EL18" s="595"/>
      <c r="EM18" s="595"/>
      <c r="EN18" s="595"/>
      <c r="EO18" s="595"/>
      <c r="EP18" s="595"/>
      <c r="EQ18" s="595"/>
      <c r="ER18" s="595"/>
      <c r="ES18" s="595"/>
      <c r="ET18" s="595"/>
      <c r="EU18" s="595"/>
      <c r="EV18" s="595"/>
      <c r="EW18" s="595"/>
      <c r="EX18" s="595"/>
      <c r="EY18" s="595"/>
      <c r="EZ18" s="595"/>
      <c r="FA18" s="595"/>
      <c r="FB18" s="595"/>
      <c r="FC18" s="595"/>
      <c r="FD18" s="595"/>
      <c r="FE18" s="595"/>
      <c r="FF18" s="595"/>
      <c r="FG18" s="595"/>
      <c r="FH18" s="595"/>
      <c r="FI18" s="595"/>
      <c r="FJ18" s="595"/>
      <c r="FK18" s="595"/>
      <c r="FL18" s="595"/>
      <c r="FM18" s="595"/>
      <c r="FN18" s="595"/>
      <c r="FO18" s="595"/>
      <c r="FP18" s="595"/>
      <c r="FQ18" s="595"/>
      <c r="FR18" s="595"/>
      <c r="FS18" s="595"/>
      <c r="FT18" s="595"/>
      <c r="FU18" s="595"/>
      <c r="FV18" s="595"/>
      <c r="FW18" s="595"/>
      <c r="FX18" s="595"/>
      <c r="FY18" s="595"/>
      <c r="FZ18" s="595"/>
      <c r="GA18" s="595"/>
      <c r="GB18" s="595"/>
      <c r="GC18" s="595"/>
      <c r="GD18" s="595"/>
      <c r="GE18" s="595"/>
      <c r="GF18" s="595"/>
      <c r="GG18" s="595"/>
      <c r="GH18" s="595"/>
      <c r="GI18" s="595"/>
      <c r="GJ18" s="595"/>
      <c r="GK18" s="595"/>
      <c r="GL18" s="595"/>
      <c r="GM18" s="595"/>
      <c r="GN18" s="595"/>
      <c r="GO18" s="595"/>
      <c r="GP18" s="595"/>
    </row>
    <row r="19" spans="1:198" s="596" customFormat="1" ht="15.75" customHeight="1" x14ac:dyDescent="0.3">
      <c r="A19" s="506" t="s">
        <v>341</v>
      </c>
      <c r="B19" s="510" t="s">
        <v>181</v>
      </c>
      <c r="C19" s="499" t="s">
        <v>342</v>
      </c>
      <c r="D19" s="251"/>
      <c r="E19" s="14" t="str">
        <f>IF(D19*15=0,"",D19*15)</f>
        <v/>
      </c>
      <c r="F19" s="7"/>
      <c r="G19" s="14" t="str">
        <f>IF(F19*15=0,"",F19*15)</f>
        <v/>
      </c>
      <c r="H19" s="7"/>
      <c r="I19" s="512"/>
      <c r="J19" s="251"/>
      <c r="K19" s="14" t="str">
        <f>IF(J19*15=0,"",J19*15)</f>
        <v/>
      </c>
      <c r="L19" s="7">
        <v>2</v>
      </c>
      <c r="M19" s="14">
        <f>IF(L19*15=0,"",L19*15)</f>
        <v>30</v>
      </c>
      <c r="N19" s="7">
        <v>3</v>
      </c>
      <c r="O19" s="512" t="s">
        <v>43</v>
      </c>
      <c r="P19" s="251"/>
      <c r="Q19" s="14" t="str">
        <f>IF(P19*15=0,"",P19*15)</f>
        <v/>
      </c>
      <c r="R19" s="7"/>
      <c r="S19" s="14" t="str">
        <f>IF(R19*15=0,"",R19*15)</f>
        <v/>
      </c>
      <c r="T19" s="7"/>
      <c r="U19" s="512"/>
      <c r="V19" s="251"/>
      <c r="W19" s="14" t="str">
        <f>IF(V19*15=0,"",V19*15)</f>
        <v/>
      </c>
      <c r="X19" s="7"/>
      <c r="Y19" s="14" t="str">
        <f>IF(X19*15=0,"",X19*15)</f>
        <v/>
      </c>
      <c r="Z19" s="7"/>
      <c r="AA19" s="490"/>
      <c r="AB19" s="427" t="s">
        <v>406</v>
      </c>
      <c r="AC19" s="17" t="s">
        <v>406</v>
      </c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  <c r="BB19" s="595"/>
      <c r="BC19" s="595"/>
      <c r="BD19" s="595"/>
      <c r="BE19" s="595"/>
      <c r="BF19" s="595"/>
      <c r="BG19" s="595"/>
      <c r="BH19" s="595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5"/>
      <c r="BU19" s="595"/>
      <c r="BV19" s="595"/>
      <c r="BW19" s="595"/>
      <c r="BX19" s="595"/>
      <c r="BY19" s="595"/>
      <c r="BZ19" s="595"/>
      <c r="CA19" s="595"/>
      <c r="CB19" s="595"/>
      <c r="CC19" s="595"/>
      <c r="CD19" s="595"/>
      <c r="CE19" s="595"/>
      <c r="CF19" s="595"/>
      <c r="CG19" s="595"/>
      <c r="CH19" s="595"/>
      <c r="CI19" s="595"/>
      <c r="CJ19" s="595"/>
      <c r="CK19" s="595"/>
      <c r="CL19" s="595"/>
      <c r="CM19" s="59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  <c r="DG19" s="595"/>
      <c r="DH19" s="595"/>
      <c r="DI19" s="595"/>
      <c r="DJ19" s="595"/>
      <c r="DK19" s="595"/>
      <c r="DL19" s="595"/>
      <c r="DM19" s="595"/>
      <c r="DN19" s="595"/>
      <c r="DO19" s="595"/>
      <c r="DP19" s="595"/>
      <c r="DQ19" s="595"/>
      <c r="DR19" s="595"/>
      <c r="DS19" s="595"/>
      <c r="DT19" s="595"/>
      <c r="DU19" s="595"/>
      <c r="DV19" s="595"/>
      <c r="DW19" s="595"/>
      <c r="DX19" s="595"/>
      <c r="DY19" s="595"/>
      <c r="DZ19" s="595"/>
      <c r="EA19" s="595"/>
      <c r="EB19" s="595"/>
      <c r="EC19" s="595"/>
      <c r="ED19" s="595"/>
      <c r="EE19" s="595"/>
      <c r="EF19" s="595"/>
      <c r="EG19" s="595"/>
      <c r="EH19" s="595"/>
      <c r="EI19" s="595"/>
      <c r="EJ19" s="595"/>
      <c r="EK19" s="595"/>
      <c r="EL19" s="595"/>
      <c r="EM19" s="595"/>
      <c r="EN19" s="595"/>
      <c r="EO19" s="595"/>
      <c r="EP19" s="595"/>
      <c r="EQ19" s="595"/>
      <c r="ER19" s="595"/>
      <c r="ES19" s="595"/>
      <c r="ET19" s="595"/>
      <c r="EU19" s="595"/>
      <c r="EV19" s="595"/>
      <c r="EW19" s="595"/>
      <c r="EX19" s="595"/>
      <c r="EY19" s="595"/>
      <c r="EZ19" s="595"/>
      <c r="FA19" s="595"/>
      <c r="FB19" s="595"/>
      <c r="FC19" s="595"/>
      <c r="FD19" s="595"/>
      <c r="FE19" s="595"/>
      <c r="FF19" s="595"/>
      <c r="FG19" s="595"/>
      <c r="FH19" s="595"/>
      <c r="FI19" s="595"/>
      <c r="FJ19" s="595"/>
      <c r="FK19" s="595"/>
      <c r="FL19" s="595"/>
      <c r="FM19" s="595"/>
      <c r="FN19" s="595"/>
      <c r="FO19" s="595"/>
      <c r="FP19" s="595"/>
      <c r="FQ19" s="595"/>
      <c r="FR19" s="595"/>
      <c r="FS19" s="595"/>
      <c r="FT19" s="595"/>
      <c r="FU19" s="595"/>
      <c r="FV19" s="595"/>
      <c r="FW19" s="595"/>
      <c r="FX19" s="595"/>
      <c r="FY19" s="595"/>
      <c r="FZ19" s="595"/>
      <c r="GA19" s="595"/>
      <c r="GB19" s="595"/>
      <c r="GC19" s="595"/>
      <c r="GD19" s="595"/>
      <c r="GE19" s="595"/>
      <c r="GF19" s="595"/>
      <c r="GG19" s="595"/>
      <c r="GH19" s="595"/>
      <c r="GI19" s="595"/>
      <c r="GJ19" s="595"/>
      <c r="GK19" s="595"/>
      <c r="GL19" s="595"/>
      <c r="GM19" s="595"/>
      <c r="GN19" s="595"/>
      <c r="GO19" s="595"/>
      <c r="GP19" s="595"/>
    </row>
    <row r="20" spans="1:198" s="596" customFormat="1" ht="15.75" customHeight="1" x14ac:dyDescent="0.3">
      <c r="A20" s="506"/>
      <c r="B20" s="510"/>
      <c r="C20" s="501" t="s">
        <v>290</v>
      </c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7"/>
      <c r="AB20" s="488"/>
      <c r="AC20" s="463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F20" s="595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  <c r="CC20" s="595"/>
      <c r="CD20" s="595"/>
      <c r="CE20" s="595"/>
      <c r="CF20" s="595"/>
      <c r="CG20" s="595"/>
      <c r="CH20" s="595"/>
      <c r="CI20" s="595"/>
      <c r="CJ20" s="595"/>
      <c r="CK20" s="595"/>
      <c r="CL20" s="595"/>
      <c r="CM20" s="595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5"/>
      <c r="DI20" s="595"/>
      <c r="DJ20" s="595"/>
      <c r="DK20" s="595"/>
      <c r="DL20" s="595"/>
      <c r="DM20" s="595"/>
      <c r="DN20" s="595"/>
      <c r="DO20" s="595"/>
      <c r="DP20" s="595"/>
      <c r="DQ20" s="595"/>
      <c r="DR20" s="595"/>
      <c r="DS20" s="595"/>
      <c r="DT20" s="595"/>
      <c r="DU20" s="595"/>
      <c r="DV20" s="595"/>
      <c r="DW20" s="595"/>
      <c r="DX20" s="595"/>
      <c r="DY20" s="595"/>
      <c r="DZ20" s="595"/>
      <c r="EA20" s="595"/>
      <c r="EB20" s="595"/>
      <c r="EC20" s="595"/>
      <c r="ED20" s="595"/>
      <c r="EE20" s="595"/>
      <c r="EF20" s="595"/>
      <c r="EG20" s="595"/>
      <c r="EH20" s="595"/>
      <c r="EI20" s="595"/>
      <c r="EJ20" s="595"/>
      <c r="EK20" s="595"/>
      <c r="EL20" s="595"/>
      <c r="EM20" s="595"/>
      <c r="EN20" s="595"/>
      <c r="EO20" s="595"/>
      <c r="EP20" s="595"/>
      <c r="EQ20" s="595"/>
      <c r="ER20" s="595"/>
      <c r="ES20" s="595"/>
      <c r="ET20" s="595"/>
      <c r="EU20" s="595"/>
      <c r="EV20" s="595"/>
      <c r="EW20" s="595"/>
      <c r="EX20" s="595"/>
      <c r="EY20" s="595"/>
      <c r="EZ20" s="595"/>
      <c r="FA20" s="595"/>
      <c r="FB20" s="595"/>
      <c r="FC20" s="595"/>
      <c r="FD20" s="595"/>
      <c r="FE20" s="595"/>
      <c r="FF20" s="595"/>
      <c r="FG20" s="595"/>
      <c r="FH20" s="595"/>
      <c r="FI20" s="595"/>
      <c r="FJ20" s="595"/>
      <c r="FK20" s="595"/>
      <c r="FL20" s="595"/>
      <c r="FM20" s="595"/>
      <c r="FN20" s="595"/>
      <c r="FO20" s="595"/>
      <c r="FP20" s="595"/>
      <c r="FQ20" s="595"/>
      <c r="FR20" s="595"/>
      <c r="FS20" s="595"/>
      <c r="FT20" s="595"/>
      <c r="FU20" s="595"/>
      <c r="FV20" s="595"/>
      <c r="FW20" s="595"/>
      <c r="FX20" s="595"/>
      <c r="FY20" s="595"/>
      <c r="FZ20" s="595"/>
      <c r="GA20" s="595"/>
      <c r="GB20" s="595"/>
      <c r="GC20" s="595"/>
      <c r="GD20" s="595"/>
      <c r="GE20" s="595"/>
      <c r="GF20" s="595"/>
      <c r="GG20" s="595"/>
      <c r="GH20" s="595"/>
      <c r="GI20" s="595"/>
      <c r="GJ20" s="595"/>
      <c r="GK20" s="595"/>
      <c r="GL20" s="595"/>
      <c r="GM20" s="595"/>
      <c r="GN20" s="595"/>
      <c r="GO20" s="595"/>
      <c r="GP20" s="595"/>
    </row>
    <row r="21" spans="1:198" s="596" customFormat="1" ht="15.75" customHeight="1" x14ac:dyDescent="0.3">
      <c r="A21" s="506" t="s">
        <v>340</v>
      </c>
      <c r="B21" s="510" t="s">
        <v>181</v>
      </c>
      <c r="C21" s="502" t="s">
        <v>289</v>
      </c>
      <c r="D21" s="495"/>
      <c r="E21" s="14" t="str">
        <f>IF(D21*15=0,"",D21*15)</f>
        <v/>
      </c>
      <c r="F21" s="457"/>
      <c r="G21" s="14" t="str">
        <f>IF(F21*15=0,"",F21*15)</f>
        <v/>
      </c>
      <c r="H21" s="457"/>
      <c r="I21" s="513"/>
      <c r="J21" s="495"/>
      <c r="K21" s="14" t="str">
        <f>IF(J21*15=0,"",J21*15)</f>
        <v/>
      </c>
      <c r="L21" s="457"/>
      <c r="M21" s="14" t="str">
        <f>IF(L21*15=0,"",L21*15)</f>
        <v/>
      </c>
      <c r="N21" s="457"/>
      <c r="O21" s="513"/>
      <c r="P21" s="495">
        <v>1</v>
      </c>
      <c r="Q21" s="14">
        <f>IF(P21*15=0,"",P21*15)</f>
        <v>15</v>
      </c>
      <c r="R21" s="457">
        <v>1</v>
      </c>
      <c r="S21" s="14">
        <f>IF(R21*15=0,"",R21*15)</f>
        <v>15</v>
      </c>
      <c r="T21" s="457">
        <v>3</v>
      </c>
      <c r="U21" s="513" t="s">
        <v>31</v>
      </c>
      <c r="V21" s="495"/>
      <c r="W21" s="14" t="str">
        <f>IF(V21*15=0,"",V21*15)</f>
        <v/>
      </c>
      <c r="X21" s="457"/>
      <c r="Y21" s="14" t="str">
        <f>IF(X21*15=0,"",X21*15)</f>
        <v/>
      </c>
      <c r="Z21" s="457"/>
      <c r="AA21" s="491"/>
      <c r="AB21" s="489" t="s">
        <v>288</v>
      </c>
      <c r="AC21" s="456" t="s">
        <v>287</v>
      </c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595"/>
      <c r="AW21" s="595"/>
      <c r="AX21" s="595"/>
      <c r="AY21" s="595"/>
      <c r="AZ21" s="595"/>
      <c r="BA21" s="595"/>
      <c r="BB21" s="595"/>
      <c r="BC21" s="595"/>
      <c r="BD21" s="595"/>
      <c r="BE21" s="595"/>
      <c r="BF21" s="595"/>
      <c r="BG21" s="595"/>
      <c r="BH21" s="595"/>
      <c r="BI21" s="595"/>
      <c r="BJ21" s="595"/>
      <c r="BK21" s="595"/>
      <c r="BL21" s="595"/>
      <c r="BM21" s="595"/>
      <c r="BN21" s="595"/>
      <c r="BO21" s="595"/>
      <c r="BP21" s="595"/>
      <c r="BQ21" s="595"/>
      <c r="BR21" s="595"/>
      <c r="BS21" s="595"/>
      <c r="BT21" s="595"/>
      <c r="BU21" s="595"/>
      <c r="BV21" s="595"/>
      <c r="BW21" s="595"/>
      <c r="BX21" s="595"/>
      <c r="BY21" s="595"/>
      <c r="BZ21" s="595"/>
      <c r="CA21" s="595"/>
      <c r="CB21" s="595"/>
      <c r="CC21" s="595"/>
      <c r="CD21" s="595"/>
      <c r="CE21" s="595"/>
      <c r="CF21" s="595"/>
      <c r="CG21" s="595"/>
      <c r="CH21" s="595"/>
      <c r="CI21" s="595"/>
      <c r="CJ21" s="595"/>
      <c r="CK21" s="595"/>
      <c r="CL21" s="595"/>
      <c r="CM21" s="595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  <c r="DG21" s="595"/>
      <c r="DH21" s="595"/>
      <c r="DI21" s="595"/>
      <c r="DJ21" s="595"/>
      <c r="DK21" s="595"/>
      <c r="DL21" s="595"/>
      <c r="DM21" s="595"/>
      <c r="DN21" s="595"/>
      <c r="DO21" s="595"/>
      <c r="DP21" s="595"/>
      <c r="DQ21" s="595"/>
      <c r="DR21" s="595"/>
      <c r="DS21" s="595"/>
      <c r="DT21" s="595"/>
      <c r="DU21" s="595"/>
      <c r="DV21" s="595"/>
      <c r="DW21" s="595"/>
      <c r="DX21" s="595"/>
      <c r="DY21" s="595"/>
      <c r="DZ21" s="595"/>
      <c r="EA21" s="595"/>
      <c r="EB21" s="595"/>
      <c r="EC21" s="595"/>
      <c r="ED21" s="595"/>
      <c r="EE21" s="595"/>
      <c r="EF21" s="595"/>
      <c r="EG21" s="595"/>
      <c r="EH21" s="595"/>
      <c r="EI21" s="595"/>
      <c r="EJ21" s="595"/>
      <c r="EK21" s="595"/>
      <c r="EL21" s="595"/>
      <c r="EM21" s="595"/>
      <c r="EN21" s="595"/>
      <c r="EO21" s="595"/>
      <c r="EP21" s="595"/>
      <c r="EQ21" s="595"/>
      <c r="ER21" s="595"/>
      <c r="ES21" s="595"/>
      <c r="ET21" s="595"/>
      <c r="EU21" s="595"/>
      <c r="EV21" s="595"/>
      <c r="EW21" s="595"/>
      <c r="EX21" s="595"/>
      <c r="EY21" s="595"/>
      <c r="EZ21" s="595"/>
      <c r="FA21" s="595"/>
      <c r="FB21" s="595"/>
      <c r="FC21" s="595"/>
      <c r="FD21" s="595"/>
      <c r="FE21" s="595"/>
      <c r="FF21" s="595"/>
      <c r="FG21" s="595"/>
      <c r="FH21" s="595"/>
      <c r="FI21" s="595"/>
      <c r="FJ21" s="595"/>
      <c r="FK21" s="595"/>
      <c r="FL21" s="595"/>
      <c r="FM21" s="595"/>
      <c r="FN21" s="595"/>
      <c r="FO21" s="595"/>
      <c r="FP21" s="595"/>
      <c r="FQ21" s="595"/>
      <c r="FR21" s="595"/>
      <c r="FS21" s="595"/>
      <c r="FT21" s="595"/>
      <c r="FU21" s="595"/>
      <c r="FV21" s="595"/>
      <c r="FW21" s="595"/>
      <c r="FX21" s="595"/>
      <c r="FY21" s="595"/>
      <c r="FZ21" s="595"/>
      <c r="GA21" s="595"/>
      <c r="GB21" s="595"/>
      <c r="GC21" s="595"/>
      <c r="GD21" s="595"/>
      <c r="GE21" s="595"/>
      <c r="GF21" s="595"/>
      <c r="GG21" s="595"/>
      <c r="GH21" s="595"/>
      <c r="GI21" s="595"/>
      <c r="GJ21" s="595"/>
      <c r="GK21" s="595"/>
      <c r="GL21" s="595"/>
      <c r="GM21" s="595"/>
      <c r="GN21" s="595"/>
      <c r="GO21" s="595"/>
      <c r="GP21" s="595"/>
    </row>
    <row r="22" spans="1:198" s="596" customFormat="1" ht="15.75" customHeight="1" x14ac:dyDescent="0.3">
      <c r="A22" s="506" t="s">
        <v>411</v>
      </c>
      <c r="B22" s="510"/>
      <c r="C22" s="499" t="s">
        <v>413</v>
      </c>
      <c r="D22" s="495"/>
      <c r="E22" s="14"/>
      <c r="F22" s="457"/>
      <c r="G22" s="14"/>
      <c r="H22" s="457"/>
      <c r="I22" s="513"/>
      <c r="J22" s="495"/>
      <c r="K22" s="14"/>
      <c r="L22" s="457"/>
      <c r="M22" s="14"/>
      <c r="N22" s="457"/>
      <c r="O22" s="513"/>
      <c r="P22" s="495">
        <v>1</v>
      </c>
      <c r="Q22" s="14">
        <f>IF(P22*15=0,"",P22*15)</f>
        <v>15</v>
      </c>
      <c r="R22" s="457">
        <v>1</v>
      </c>
      <c r="S22" s="14">
        <f>IF(R22*15=0,"",R22*15)</f>
        <v>15</v>
      </c>
      <c r="T22" s="457">
        <v>3</v>
      </c>
      <c r="U22" s="513" t="s">
        <v>31</v>
      </c>
      <c r="V22" s="495"/>
      <c r="W22" s="14"/>
      <c r="X22" s="457"/>
      <c r="Y22" s="14"/>
      <c r="Z22" s="457"/>
      <c r="AA22" s="491"/>
      <c r="AB22" s="427" t="s">
        <v>179</v>
      </c>
      <c r="AC22" s="17" t="s">
        <v>179</v>
      </c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595"/>
      <c r="AW22" s="595"/>
      <c r="AX22" s="595"/>
      <c r="AY22" s="595"/>
      <c r="AZ22" s="595"/>
      <c r="BA22" s="595"/>
      <c r="BB22" s="595"/>
      <c r="BC22" s="595"/>
      <c r="BD22" s="595"/>
      <c r="BE22" s="595"/>
      <c r="BF22" s="595"/>
      <c r="BG22" s="595"/>
      <c r="BH22" s="595"/>
      <c r="BI22" s="595"/>
      <c r="BJ22" s="595"/>
      <c r="BK22" s="595"/>
      <c r="BL22" s="595"/>
      <c r="BM22" s="595"/>
      <c r="BN22" s="595"/>
      <c r="BO22" s="595"/>
      <c r="BP22" s="595"/>
      <c r="BQ22" s="595"/>
      <c r="BR22" s="595"/>
      <c r="BS22" s="595"/>
      <c r="BT22" s="595"/>
      <c r="BU22" s="595"/>
      <c r="BV22" s="595"/>
      <c r="BW22" s="595"/>
      <c r="BX22" s="595"/>
      <c r="BY22" s="595"/>
      <c r="BZ22" s="595"/>
      <c r="CA22" s="595"/>
      <c r="CB22" s="595"/>
      <c r="CC22" s="595"/>
      <c r="CD22" s="595"/>
      <c r="CE22" s="595"/>
      <c r="CF22" s="595"/>
      <c r="CG22" s="595"/>
      <c r="CH22" s="595"/>
      <c r="CI22" s="595"/>
      <c r="CJ22" s="595"/>
      <c r="CK22" s="595"/>
      <c r="CL22" s="595"/>
      <c r="CM22" s="595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  <c r="DG22" s="595"/>
      <c r="DH22" s="595"/>
      <c r="DI22" s="595"/>
      <c r="DJ22" s="595"/>
      <c r="DK22" s="595"/>
      <c r="DL22" s="595"/>
      <c r="DM22" s="595"/>
      <c r="DN22" s="595"/>
      <c r="DO22" s="595"/>
      <c r="DP22" s="595"/>
      <c r="DQ22" s="595"/>
      <c r="DR22" s="595"/>
      <c r="DS22" s="595"/>
      <c r="DT22" s="595"/>
      <c r="DU22" s="595"/>
      <c r="DV22" s="595"/>
      <c r="DW22" s="595"/>
      <c r="DX22" s="595"/>
      <c r="DY22" s="595"/>
      <c r="DZ22" s="595"/>
      <c r="EA22" s="595"/>
      <c r="EB22" s="595"/>
      <c r="EC22" s="595"/>
      <c r="ED22" s="595"/>
      <c r="EE22" s="595"/>
      <c r="EF22" s="595"/>
      <c r="EG22" s="595"/>
      <c r="EH22" s="595"/>
      <c r="EI22" s="595"/>
      <c r="EJ22" s="595"/>
      <c r="EK22" s="595"/>
      <c r="EL22" s="595"/>
      <c r="EM22" s="595"/>
      <c r="EN22" s="595"/>
      <c r="EO22" s="595"/>
      <c r="EP22" s="595"/>
      <c r="EQ22" s="595"/>
      <c r="ER22" s="595"/>
      <c r="ES22" s="595"/>
      <c r="ET22" s="595"/>
      <c r="EU22" s="595"/>
      <c r="EV22" s="595"/>
      <c r="EW22" s="595"/>
      <c r="EX22" s="595"/>
      <c r="EY22" s="595"/>
      <c r="EZ22" s="595"/>
      <c r="FA22" s="595"/>
      <c r="FB22" s="595"/>
      <c r="FC22" s="595"/>
      <c r="FD22" s="595"/>
      <c r="FE22" s="595"/>
      <c r="FF22" s="595"/>
      <c r="FG22" s="595"/>
      <c r="FH22" s="595"/>
      <c r="FI22" s="595"/>
      <c r="FJ22" s="595"/>
      <c r="FK22" s="595"/>
      <c r="FL22" s="595"/>
      <c r="FM22" s="595"/>
      <c r="FN22" s="595"/>
      <c r="FO22" s="595"/>
      <c r="FP22" s="595"/>
      <c r="FQ22" s="595"/>
      <c r="FR22" s="595"/>
      <c r="FS22" s="595"/>
      <c r="FT22" s="595"/>
      <c r="FU22" s="595"/>
      <c r="FV22" s="595"/>
      <c r="FW22" s="595"/>
      <c r="FX22" s="595"/>
      <c r="FY22" s="595"/>
      <c r="FZ22" s="595"/>
      <c r="GA22" s="595"/>
      <c r="GB22" s="595"/>
      <c r="GC22" s="595"/>
      <c r="GD22" s="595"/>
      <c r="GE22" s="595"/>
      <c r="GF22" s="595"/>
      <c r="GG22" s="595"/>
      <c r="GH22" s="595"/>
      <c r="GI22" s="595"/>
      <c r="GJ22" s="595"/>
      <c r="GK22" s="595"/>
      <c r="GL22" s="595"/>
      <c r="GM22" s="595"/>
      <c r="GN22" s="595"/>
      <c r="GO22" s="595"/>
      <c r="GP22" s="595"/>
    </row>
    <row r="23" spans="1:198" s="596" customFormat="1" ht="15.75" customHeight="1" x14ac:dyDescent="0.3">
      <c r="A23" s="506" t="s">
        <v>403</v>
      </c>
      <c r="B23" s="510" t="s">
        <v>181</v>
      </c>
      <c r="C23" s="500" t="s">
        <v>294</v>
      </c>
      <c r="D23" s="251"/>
      <c r="E23" s="14"/>
      <c r="F23" s="7"/>
      <c r="G23" s="14"/>
      <c r="H23" s="7"/>
      <c r="I23" s="512"/>
      <c r="J23" s="251"/>
      <c r="K23" s="14" t="str">
        <f>IF(J23*15=0,"",J23*15)</f>
        <v/>
      </c>
      <c r="L23" s="7"/>
      <c r="M23" s="14" t="str">
        <f>IF(L23*15=0,"",L23*15)</f>
        <v/>
      </c>
      <c r="N23" s="7"/>
      <c r="O23" s="512"/>
      <c r="P23" s="495">
        <v>1</v>
      </c>
      <c r="Q23" s="14">
        <f>IF(P23*15=0,"",P23*15)</f>
        <v>15</v>
      </c>
      <c r="R23" s="457">
        <v>1</v>
      </c>
      <c r="S23" s="14">
        <f>IF(R23*15=0,"",R23*15)</f>
        <v>15</v>
      </c>
      <c r="T23" s="457">
        <v>3</v>
      </c>
      <c r="U23" s="513" t="s">
        <v>31</v>
      </c>
      <c r="V23" s="251"/>
      <c r="W23" s="14" t="str">
        <f>IF(V23*15=0,"",V23*15)</f>
        <v/>
      </c>
      <c r="X23" s="7"/>
      <c r="Y23" s="14" t="str">
        <f>IF(X23*15=0,"",X23*15)</f>
        <v/>
      </c>
      <c r="Z23" s="7"/>
      <c r="AA23" s="490"/>
      <c r="AB23" s="489" t="s">
        <v>293</v>
      </c>
      <c r="AC23" s="456" t="s">
        <v>164</v>
      </c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595"/>
      <c r="AW23" s="595"/>
      <c r="AX23" s="595"/>
      <c r="AY23" s="595"/>
      <c r="AZ23" s="595"/>
      <c r="BA23" s="595"/>
      <c r="BB23" s="595"/>
      <c r="BC23" s="595"/>
      <c r="BD23" s="595"/>
      <c r="BE23" s="595"/>
      <c r="BF23" s="595"/>
      <c r="BG23" s="595"/>
      <c r="BH23" s="595"/>
      <c r="BI23" s="595"/>
      <c r="BJ23" s="595"/>
      <c r="BK23" s="595"/>
      <c r="BL23" s="595"/>
      <c r="BM23" s="595"/>
      <c r="BN23" s="595"/>
      <c r="BO23" s="595"/>
      <c r="BP23" s="595"/>
      <c r="BQ23" s="595"/>
      <c r="BR23" s="595"/>
      <c r="BS23" s="595"/>
      <c r="BT23" s="595"/>
      <c r="BU23" s="595"/>
      <c r="BV23" s="595"/>
      <c r="BW23" s="595"/>
      <c r="BX23" s="595"/>
      <c r="BY23" s="595"/>
      <c r="BZ23" s="595"/>
      <c r="CA23" s="595"/>
      <c r="CB23" s="595"/>
      <c r="CC23" s="595"/>
      <c r="CD23" s="595"/>
      <c r="CE23" s="595"/>
      <c r="CF23" s="595"/>
      <c r="CG23" s="595"/>
      <c r="CH23" s="595"/>
      <c r="CI23" s="595"/>
      <c r="CJ23" s="595"/>
      <c r="CK23" s="595"/>
      <c r="CL23" s="595"/>
      <c r="CM23" s="595"/>
      <c r="CN23" s="595"/>
      <c r="CO23" s="595"/>
      <c r="CP23" s="595"/>
      <c r="CQ23" s="595"/>
      <c r="CR23" s="595"/>
      <c r="CS23" s="595"/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595"/>
      <c r="DE23" s="595"/>
      <c r="DF23" s="595"/>
      <c r="DG23" s="595"/>
      <c r="DH23" s="595"/>
      <c r="DI23" s="595"/>
      <c r="DJ23" s="595"/>
      <c r="DK23" s="595"/>
      <c r="DL23" s="595"/>
      <c r="DM23" s="595"/>
      <c r="DN23" s="595"/>
      <c r="DO23" s="595"/>
      <c r="DP23" s="595"/>
      <c r="DQ23" s="595"/>
      <c r="DR23" s="595"/>
      <c r="DS23" s="595"/>
      <c r="DT23" s="595"/>
      <c r="DU23" s="595"/>
      <c r="DV23" s="595"/>
      <c r="DW23" s="595"/>
      <c r="DX23" s="595"/>
      <c r="DY23" s="595"/>
      <c r="DZ23" s="595"/>
      <c r="EA23" s="595"/>
      <c r="EB23" s="595"/>
      <c r="EC23" s="595"/>
      <c r="ED23" s="595"/>
      <c r="EE23" s="595"/>
      <c r="EF23" s="595"/>
      <c r="EG23" s="595"/>
      <c r="EH23" s="595"/>
      <c r="EI23" s="595"/>
      <c r="EJ23" s="595"/>
      <c r="EK23" s="595"/>
      <c r="EL23" s="595"/>
      <c r="EM23" s="595"/>
      <c r="EN23" s="595"/>
      <c r="EO23" s="595"/>
      <c r="EP23" s="595"/>
      <c r="EQ23" s="595"/>
      <c r="ER23" s="595"/>
      <c r="ES23" s="595"/>
      <c r="ET23" s="595"/>
      <c r="EU23" s="595"/>
      <c r="EV23" s="595"/>
      <c r="EW23" s="595"/>
      <c r="EX23" s="595"/>
      <c r="EY23" s="595"/>
      <c r="EZ23" s="595"/>
      <c r="FA23" s="595"/>
      <c r="FB23" s="595"/>
      <c r="FC23" s="595"/>
      <c r="FD23" s="595"/>
      <c r="FE23" s="595"/>
      <c r="FF23" s="595"/>
      <c r="FG23" s="595"/>
      <c r="FH23" s="595"/>
      <c r="FI23" s="595"/>
      <c r="FJ23" s="595"/>
      <c r="FK23" s="595"/>
      <c r="FL23" s="595"/>
      <c r="FM23" s="595"/>
      <c r="FN23" s="595"/>
      <c r="FO23" s="595"/>
      <c r="FP23" s="595"/>
      <c r="FQ23" s="595"/>
      <c r="FR23" s="595"/>
      <c r="FS23" s="595"/>
      <c r="FT23" s="595"/>
      <c r="FU23" s="595"/>
      <c r="FV23" s="595"/>
      <c r="FW23" s="595"/>
      <c r="FX23" s="595"/>
      <c r="FY23" s="595"/>
      <c r="FZ23" s="595"/>
      <c r="GA23" s="595"/>
      <c r="GB23" s="595"/>
      <c r="GC23" s="595"/>
      <c r="GD23" s="595"/>
      <c r="GE23" s="595"/>
      <c r="GF23" s="595"/>
      <c r="GG23" s="595"/>
      <c r="GH23" s="595"/>
      <c r="GI23" s="595"/>
      <c r="GJ23" s="595"/>
      <c r="GK23" s="595"/>
      <c r="GL23" s="595"/>
      <c r="GM23" s="595"/>
      <c r="GN23" s="595"/>
      <c r="GO23" s="595"/>
      <c r="GP23" s="595"/>
    </row>
    <row r="24" spans="1:198" s="596" customFormat="1" ht="15.75" customHeight="1" x14ac:dyDescent="0.3">
      <c r="A24" s="506"/>
      <c r="B24" s="510"/>
      <c r="C24" s="501" t="s">
        <v>286</v>
      </c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826"/>
      <c r="R24" s="826"/>
      <c r="S24" s="826"/>
      <c r="T24" s="826"/>
      <c r="U24" s="826"/>
      <c r="V24" s="826"/>
      <c r="W24" s="826"/>
      <c r="X24" s="826"/>
      <c r="Y24" s="826"/>
      <c r="Z24" s="826"/>
      <c r="AA24" s="827"/>
      <c r="AB24" s="488"/>
      <c r="AC24" s="463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595"/>
      <c r="BN24" s="595"/>
      <c r="BO24" s="595"/>
      <c r="BP24" s="595"/>
      <c r="BQ24" s="595"/>
      <c r="BR24" s="595"/>
      <c r="BS24" s="595"/>
      <c r="BT24" s="595"/>
      <c r="BU24" s="595"/>
      <c r="BV24" s="595"/>
      <c r="BW24" s="595"/>
      <c r="BX24" s="595"/>
      <c r="BY24" s="595"/>
      <c r="BZ24" s="595"/>
      <c r="CA24" s="595"/>
      <c r="CB24" s="595"/>
      <c r="CC24" s="595"/>
      <c r="CD24" s="595"/>
      <c r="CE24" s="595"/>
      <c r="CF24" s="595"/>
      <c r="CG24" s="595"/>
      <c r="CH24" s="595"/>
      <c r="CI24" s="595"/>
      <c r="CJ24" s="595"/>
      <c r="CK24" s="595"/>
      <c r="CL24" s="595"/>
      <c r="CM24" s="595"/>
      <c r="CN24" s="595"/>
      <c r="CO24" s="595"/>
      <c r="CP24" s="595"/>
      <c r="CQ24" s="595"/>
      <c r="CR24" s="595"/>
      <c r="CS24" s="595"/>
      <c r="CT24" s="595"/>
      <c r="CU24" s="595"/>
      <c r="CV24" s="595"/>
      <c r="CW24" s="595"/>
      <c r="CX24" s="595"/>
      <c r="CY24" s="595"/>
      <c r="CZ24" s="595"/>
      <c r="DA24" s="595"/>
      <c r="DB24" s="595"/>
      <c r="DC24" s="595"/>
      <c r="DD24" s="595"/>
      <c r="DE24" s="595"/>
      <c r="DF24" s="595"/>
      <c r="DG24" s="595"/>
      <c r="DH24" s="595"/>
      <c r="DI24" s="595"/>
      <c r="DJ24" s="595"/>
      <c r="DK24" s="595"/>
      <c r="DL24" s="595"/>
      <c r="DM24" s="595"/>
      <c r="DN24" s="595"/>
      <c r="DO24" s="595"/>
      <c r="DP24" s="595"/>
      <c r="DQ24" s="595"/>
      <c r="DR24" s="595"/>
      <c r="DS24" s="595"/>
      <c r="DT24" s="595"/>
      <c r="DU24" s="595"/>
      <c r="DV24" s="595"/>
      <c r="DW24" s="595"/>
      <c r="DX24" s="595"/>
      <c r="DY24" s="595"/>
      <c r="DZ24" s="595"/>
      <c r="EA24" s="595"/>
      <c r="EB24" s="595"/>
      <c r="EC24" s="595"/>
      <c r="ED24" s="595"/>
      <c r="EE24" s="595"/>
      <c r="EF24" s="595"/>
      <c r="EG24" s="595"/>
      <c r="EH24" s="595"/>
      <c r="EI24" s="595"/>
      <c r="EJ24" s="595"/>
      <c r="EK24" s="595"/>
      <c r="EL24" s="595"/>
      <c r="EM24" s="595"/>
      <c r="EN24" s="595"/>
      <c r="EO24" s="595"/>
      <c r="EP24" s="595"/>
      <c r="EQ24" s="595"/>
      <c r="ER24" s="595"/>
      <c r="ES24" s="595"/>
      <c r="ET24" s="595"/>
      <c r="EU24" s="595"/>
      <c r="EV24" s="595"/>
      <c r="EW24" s="595"/>
      <c r="EX24" s="595"/>
      <c r="EY24" s="595"/>
      <c r="EZ24" s="595"/>
      <c r="FA24" s="595"/>
      <c r="FB24" s="595"/>
      <c r="FC24" s="595"/>
      <c r="FD24" s="595"/>
      <c r="FE24" s="595"/>
      <c r="FF24" s="595"/>
      <c r="FG24" s="595"/>
      <c r="FH24" s="595"/>
      <c r="FI24" s="595"/>
      <c r="FJ24" s="595"/>
      <c r="FK24" s="595"/>
      <c r="FL24" s="595"/>
      <c r="FM24" s="595"/>
      <c r="FN24" s="595"/>
      <c r="FO24" s="595"/>
      <c r="FP24" s="595"/>
      <c r="FQ24" s="595"/>
      <c r="FR24" s="595"/>
      <c r="FS24" s="595"/>
      <c r="FT24" s="595"/>
      <c r="FU24" s="595"/>
      <c r="FV24" s="595"/>
      <c r="FW24" s="595"/>
      <c r="FX24" s="595"/>
      <c r="FY24" s="595"/>
      <c r="FZ24" s="595"/>
      <c r="GA24" s="595"/>
      <c r="GB24" s="595"/>
      <c r="GC24" s="595"/>
      <c r="GD24" s="595"/>
      <c r="GE24" s="595"/>
      <c r="GF24" s="595"/>
      <c r="GG24" s="595"/>
      <c r="GH24" s="595"/>
      <c r="GI24" s="595"/>
      <c r="GJ24" s="595"/>
      <c r="GK24" s="595"/>
      <c r="GL24" s="595"/>
      <c r="GM24" s="595"/>
      <c r="GN24" s="595"/>
      <c r="GO24" s="595"/>
      <c r="GP24" s="595"/>
    </row>
    <row r="25" spans="1:198" s="596" customFormat="1" ht="15.75" customHeight="1" x14ac:dyDescent="0.3">
      <c r="A25" s="506" t="s">
        <v>404</v>
      </c>
      <c r="B25" s="510" t="s">
        <v>181</v>
      </c>
      <c r="C25" s="502" t="s">
        <v>405</v>
      </c>
      <c r="D25" s="495"/>
      <c r="E25" s="14" t="str">
        <f>IF(D25*15=0,"",D25*15)</f>
        <v/>
      </c>
      <c r="F25" s="457"/>
      <c r="G25" s="14" t="str">
        <f>IF(F25*15=0,"",F25*15)</f>
        <v/>
      </c>
      <c r="H25" s="457"/>
      <c r="I25" s="513"/>
      <c r="J25" s="495"/>
      <c r="K25" s="14" t="str">
        <f>IF(J25*15=0,"",J25*15)</f>
        <v/>
      </c>
      <c r="L25" s="457"/>
      <c r="M25" s="14" t="str">
        <f>IF(L25*15=0,"",L25*15)</f>
        <v/>
      </c>
      <c r="N25" s="457"/>
      <c r="O25" s="513"/>
      <c r="P25" s="495"/>
      <c r="Q25" s="14" t="str">
        <f>IF(P25*15=0,"",P25*15)</f>
        <v/>
      </c>
      <c r="R25" s="457"/>
      <c r="S25" s="14" t="str">
        <f>IF(R25*15=0,"",R25*15)</f>
        <v/>
      </c>
      <c r="T25" s="457"/>
      <c r="U25" s="513"/>
      <c r="V25" s="495">
        <v>1</v>
      </c>
      <c r="W25" s="14">
        <f>IF(V25*15=0,"",V25*15)</f>
        <v>15</v>
      </c>
      <c r="X25" s="457">
        <v>1</v>
      </c>
      <c r="Y25" s="14">
        <f>IF(X25*15=0,"",X25*15)</f>
        <v>15</v>
      </c>
      <c r="Z25" s="457">
        <v>3</v>
      </c>
      <c r="AA25" s="491" t="s">
        <v>31</v>
      </c>
      <c r="AB25" s="489" t="s">
        <v>285</v>
      </c>
      <c r="AC25" s="456" t="s">
        <v>284</v>
      </c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F25" s="595"/>
      <c r="BG25" s="595"/>
      <c r="BH25" s="595"/>
      <c r="BI25" s="595"/>
      <c r="BJ25" s="595"/>
      <c r="BK25" s="595"/>
      <c r="BL25" s="595"/>
      <c r="BM25" s="595"/>
      <c r="BN25" s="595"/>
      <c r="BO25" s="595"/>
      <c r="BP25" s="595"/>
      <c r="BQ25" s="595"/>
      <c r="BR25" s="595"/>
      <c r="BS25" s="595"/>
      <c r="BT25" s="595"/>
      <c r="BU25" s="595"/>
      <c r="BV25" s="595"/>
      <c r="BW25" s="595"/>
      <c r="BX25" s="595"/>
      <c r="BY25" s="595"/>
      <c r="BZ25" s="595"/>
      <c r="CA25" s="595"/>
      <c r="CB25" s="595"/>
      <c r="CC25" s="595"/>
      <c r="CD25" s="595"/>
      <c r="CE25" s="595"/>
      <c r="CF25" s="595"/>
      <c r="CG25" s="595"/>
      <c r="CH25" s="595"/>
      <c r="CI25" s="595"/>
      <c r="CJ25" s="595"/>
      <c r="CK25" s="595"/>
      <c r="CL25" s="595"/>
      <c r="CM25" s="595"/>
      <c r="CN25" s="595"/>
      <c r="CO25" s="595"/>
      <c r="CP25" s="595"/>
      <c r="CQ25" s="595"/>
      <c r="CR25" s="595"/>
      <c r="CS25" s="595"/>
      <c r="CT25" s="595"/>
      <c r="CU25" s="595"/>
      <c r="CV25" s="595"/>
      <c r="CW25" s="595"/>
      <c r="CX25" s="595"/>
      <c r="CY25" s="595"/>
      <c r="CZ25" s="595"/>
      <c r="DA25" s="595"/>
      <c r="DB25" s="595"/>
      <c r="DC25" s="595"/>
      <c r="DD25" s="595"/>
      <c r="DE25" s="595"/>
      <c r="DF25" s="595"/>
      <c r="DG25" s="595"/>
      <c r="DH25" s="595"/>
      <c r="DI25" s="595"/>
      <c r="DJ25" s="595"/>
      <c r="DK25" s="595"/>
      <c r="DL25" s="595"/>
      <c r="DM25" s="595"/>
      <c r="DN25" s="595"/>
      <c r="DO25" s="595"/>
      <c r="DP25" s="595"/>
      <c r="DQ25" s="595"/>
      <c r="DR25" s="595"/>
      <c r="DS25" s="595"/>
      <c r="DT25" s="595"/>
      <c r="DU25" s="595"/>
      <c r="DV25" s="595"/>
      <c r="DW25" s="595"/>
      <c r="DX25" s="595"/>
      <c r="DY25" s="595"/>
      <c r="DZ25" s="595"/>
      <c r="EA25" s="595"/>
      <c r="EB25" s="595"/>
      <c r="EC25" s="595"/>
      <c r="ED25" s="595"/>
      <c r="EE25" s="595"/>
      <c r="EF25" s="595"/>
      <c r="EG25" s="595"/>
      <c r="EH25" s="595"/>
      <c r="EI25" s="595"/>
      <c r="EJ25" s="595"/>
      <c r="EK25" s="595"/>
      <c r="EL25" s="595"/>
      <c r="EM25" s="595"/>
      <c r="EN25" s="595"/>
      <c r="EO25" s="595"/>
      <c r="EP25" s="595"/>
      <c r="EQ25" s="595"/>
      <c r="ER25" s="595"/>
      <c r="ES25" s="595"/>
      <c r="ET25" s="595"/>
      <c r="EU25" s="595"/>
      <c r="EV25" s="595"/>
      <c r="EW25" s="595"/>
      <c r="EX25" s="595"/>
      <c r="EY25" s="595"/>
      <c r="EZ25" s="595"/>
      <c r="FA25" s="595"/>
      <c r="FB25" s="595"/>
      <c r="FC25" s="595"/>
      <c r="FD25" s="595"/>
      <c r="FE25" s="595"/>
      <c r="FF25" s="595"/>
      <c r="FG25" s="595"/>
      <c r="FH25" s="595"/>
      <c r="FI25" s="595"/>
      <c r="FJ25" s="595"/>
      <c r="FK25" s="595"/>
      <c r="FL25" s="595"/>
      <c r="FM25" s="595"/>
      <c r="FN25" s="595"/>
      <c r="FO25" s="595"/>
      <c r="FP25" s="595"/>
      <c r="FQ25" s="595"/>
      <c r="FR25" s="595"/>
      <c r="FS25" s="595"/>
      <c r="FT25" s="595"/>
      <c r="FU25" s="595"/>
      <c r="FV25" s="595"/>
      <c r="FW25" s="595"/>
      <c r="FX25" s="595"/>
      <c r="FY25" s="595"/>
      <c r="FZ25" s="595"/>
      <c r="GA25" s="595"/>
      <c r="GB25" s="595"/>
      <c r="GC25" s="595"/>
      <c r="GD25" s="595"/>
      <c r="GE25" s="595"/>
      <c r="GF25" s="595"/>
      <c r="GG25" s="595"/>
      <c r="GH25" s="595"/>
      <c r="GI25" s="595"/>
      <c r="GJ25" s="595"/>
      <c r="GK25" s="595"/>
      <c r="GL25" s="595"/>
      <c r="GM25" s="595"/>
      <c r="GN25" s="595"/>
      <c r="GO25" s="595"/>
      <c r="GP25" s="595"/>
    </row>
    <row r="26" spans="1:198" s="596" customFormat="1" ht="15.75" customHeight="1" x14ac:dyDescent="0.3">
      <c r="A26" s="506" t="s">
        <v>345</v>
      </c>
      <c r="B26" s="510" t="s">
        <v>181</v>
      </c>
      <c r="C26" s="503" t="s">
        <v>346</v>
      </c>
      <c r="D26" s="495"/>
      <c r="E26" s="14"/>
      <c r="F26" s="457"/>
      <c r="G26" s="14"/>
      <c r="H26" s="457"/>
      <c r="I26" s="513"/>
      <c r="J26" s="495"/>
      <c r="K26" s="14"/>
      <c r="L26" s="457"/>
      <c r="M26" s="14"/>
      <c r="N26" s="457"/>
      <c r="O26" s="513"/>
      <c r="P26" s="495"/>
      <c r="Q26" s="14"/>
      <c r="R26" s="457"/>
      <c r="S26" s="14"/>
      <c r="T26" s="457"/>
      <c r="U26" s="513"/>
      <c r="V26" s="495">
        <v>1</v>
      </c>
      <c r="W26" s="14">
        <f>IF(V26*15=0,"",V26*15)</f>
        <v>15</v>
      </c>
      <c r="X26" s="457">
        <v>1</v>
      </c>
      <c r="Y26" s="14">
        <f>IF(X26*15=0,"",X26*15)</f>
        <v>15</v>
      </c>
      <c r="Z26" s="457">
        <v>3</v>
      </c>
      <c r="AA26" s="491" t="s">
        <v>31</v>
      </c>
      <c r="AB26" s="489" t="s">
        <v>170</v>
      </c>
      <c r="AC26" s="456" t="s">
        <v>170</v>
      </c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595"/>
      <c r="AW26" s="595"/>
      <c r="AX26" s="595"/>
      <c r="AY26" s="595"/>
      <c r="AZ26" s="595"/>
      <c r="BA26" s="595"/>
      <c r="BB26" s="595"/>
      <c r="BC26" s="595"/>
      <c r="BD26" s="595"/>
      <c r="BE26" s="595"/>
      <c r="BF26" s="595"/>
      <c r="BG26" s="595"/>
      <c r="BH26" s="595"/>
      <c r="BI26" s="595"/>
      <c r="BJ26" s="595"/>
      <c r="BK26" s="595"/>
      <c r="BL26" s="595"/>
      <c r="BM26" s="595"/>
      <c r="BN26" s="595"/>
      <c r="BO26" s="595"/>
      <c r="BP26" s="595"/>
      <c r="BQ26" s="595"/>
      <c r="BR26" s="595"/>
      <c r="BS26" s="595"/>
      <c r="BT26" s="595"/>
      <c r="BU26" s="595"/>
      <c r="BV26" s="595"/>
      <c r="BW26" s="595"/>
      <c r="BX26" s="595"/>
      <c r="BY26" s="595"/>
      <c r="BZ26" s="595"/>
      <c r="CA26" s="595"/>
      <c r="CB26" s="595"/>
      <c r="CC26" s="595"/>
      <c r="CD26" s="595"/>
      <c r="CE26" s="595"/>
      <c r="CF26" s="595"/>
      <c r="CG26" s="595"/>
      <c r="CH26" s="595"/>
      <c r="CI26" s="595"/>
      <c r="CJ26" s="595"/>
      <c r="CK26" s="595"/>
      <c r="CL26" s="595"/>
      <c r="CM26" s="595"/>
      <c r="CN26" s="595"/>
      <c r="CO26" s="595"/>
      <c r="CP26" s="595"/>
      <c r="CQ26" s="595"/>
      <c r="CR26" s="595"/>
      <c r="CS26" s="595"/>
      <c r="CT26" s="595"/>
      <c r="CU26" s="595"/>
      <c r="CV26" s="595"/>
      <c r="CW26" s="595"/>
      <c r="CX26" s="595"/>
      <c r="CY26" s="595"/>
      <c r="CZ26" s="595"/>
      <c r="DA26" s="595"/>
      <c r="DB26" s="595"/>
      <c r="DC26" s="595"/>
      <c r="DD26" s="595"/>
      <c r="DE26" s="595"/>
      <c r="DF26" s="595"/>
      <c r="DG26" s="595"/>
      <c r="DH26" s="595"/>
      <c r="DI26" s="595"/>
      <c r="DJ26" s="595"/>
      <c r="DK26" s="595"/>
      <c r="DL26" s="595"/>
      <c r="DM26" s="595"/>
      <c r="DN26" s="595"/>
      <c r="DO26" s="595"/>
      <c r="DP26" s="595"/>
      <c r="DQ26" s="595"/>
      <c r="DR26" s="595"/>
      <c r="DS26" s="595"/>
      <c r="DT26" s="595"/>
      <c r="DU26" s="595"/>
      <c r="DV26" s="595"/>
      <c r="DW26" s="595"/>
      <c r="DX26" s="595"/>
      <c r="DY26" s="595"/>
      <c r="DZ26" s="595"/>
      <c r="EA26" s="595"/>
      <c r="EB26" s="595"/>
      <c r="EC26" s="595"/>
      <c r="ED26" s="595"/>
      <c r="EE26" s="595"/>
      <c r="EF26" s="595"/>
      <c r="EG26" s="595"/>
      <c r="EH26" s="595"/>
      <c r="EI26" s="595"/>
      <c r="EJ26" s="595"/>
      <c r="EK26" s="595"/>
      <c r="EL26" s="595"/>
      <c r="EM26" s="595"/>
      <c r="EN26" s="595"/>
      <c r="EO26" s="595"/>
      <c r="EP26" s="595"/>
      <c r="EQ26" s="595"/>
      <c r="ER26" s="595"/>
      <c r="ES26" s="595"/>
      <c r="ET26" s="595"/>
      <c r="EU26" s="595"/>
      <c r="EV26" s="595"/>
      <c r="EW26" s="595"/>
      <c r="EX26" s="595"/>
      <c r="EY26" s="595"/>
      <c r="EZ26" s="595"/>
      <c r="FA26" s="595"/>
      <c r="FB26" s="595"/>
      <c r="FC26" s="595"/>
      <c r="FD26" s="595"/>
      <c r="FE26" s="595"/>
      <c r="FF26" s="595"/>
      <c r="FG26" s="595"/>
      <c r="FH26" s="595"/>
      <c r="FI26" s="595"/>
      <c r="FJ26" s="595"/>
      <c r="FK26" s="595"/>
      <c r="FL26" s="595"/>
      <c r="FM26" s="595"/>
      <c r="FN26" s="595"/>
      <c r="FO26" s="595"/>
      <c r="FP26" s="595"/>
      <c r="FQ26" s="595"/>
      <c r="FR26" s="595"/>
      <c r="FS26" s="595"/>
      <c r="FT26" s="595"/>
      <c r="FU26" s="595"/>
      <c r="FV26" s="595"/>
      <c r="FW26" s="595"/>
      <c r="FX26" s="595"/>
      <c r="FY26" s="595"/>
      <c r="FZ26" s="595"/>
      <c r="GA26" s="595"/>
      <c r="GB26" s="595"/>
      <c r="GC26" s="595"/>
      <c r="GD26" s="595"/>
      <c r="GE26" s="595"/>
      <c r="GF26" s="595"/>
      <c r="GG26" s="595"/>
      <c r="GH26" s="595"/>
      <c r="GI26" s="595"/>
      <c r="GJ26" s="595"/>
      <c r="GK26" s="595"/>
      <c r="GL26" s="595"/>
      <c r="GM26" s="595"/>
      <c r="GN26" s="595"/>
      <c r="GO26" s="595"/>
      <c r="GP26" s="595"/>
    </row>
    <row r="27" spans="1:198" s="596" customFormat="1" ht="15.75" customHeight="1" x14ac:dyDescent="0.3">
      <c r="A27" s="506" t="s">
        <v>412</v>
      </c>
      <c r="B27" s="510" t="s">
        <v>181</v>
      </c>
      <c r="C27" s="503" t="s">
        <v>414</v>
      </c>
      <c r="D27" s="495"/>
      <c r="E27" s="14"/>
      <c r="F27" s="457"/>
      <c r="G27" s="14"/>
      <c r="H27" s="457"/>
      <c r="I27" s="513"/>
      <c r="J27" s="495"/>
      <c r="K27" s="14"/>
      <c r="L27" s="457"/>
      <c r="M27" s="14"/>
      <c r="N27" s="457"/>
      <c r="O27" s="513"/>
      <c r="P27" s="495"/>
      <c r="Q27" s="14"/>
      <c r="R27" s="457"/>
      <c r="S27" s="14"/>
      <c r="T27" s="457"/>
      <c r="U27" s="513"/>
      <c r="V27" s="495">
        <v>1</v>
      </c>
      <c r="W27" s="14">
        <f>IF(V27*15=0,"",V27*15)</f>
        <v>15</v>
      </c>
      <c r="X27" s="457">
        <v>1</v>
      </c>
      <c r="Y27" s="14">
        <f>IF(X27*15=0,"",X27*15)</f>
        <v>15</v>
      </c>
      <c r="Z27" s="457">
        <v>3</v>
      </c>
      <c r="AA27" s="491" t="s">
        <v>31</v>
      </c>
      <c r="AB27" s="427" t="s">
        <v>179</v>
      </c>
      <c r="AC27" s="17" t="s">
        <v>179</v>
      </c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595"/>
      <c r="AW27" s="595"/>
      <c r="AX27" s="595"/>
      <c r="AY27" s="595"/>
      <c r="AZ27" s="595"/>
      <c r="BA27" s="595"/>
      <c r="BB27" s="595"/>
      <c r="BC27" s="595"/>
      <c r="BD27" s="595"/>
      <c r="BE27" s="595"/>
      <c r="BF27" s="595"/>
      <c r="BG27" s="595"/>
      <c r="BH27" s="595"/>
      <c r="BI27" s="595"/>
      <c r="BJ27" s="595"/>
      <c r="BK27" s="595"/>
      <c r="BL27" s="595"/>
      <c r="BM27" s="595"/>
      <c r="BN27" s="595"/>
      <c r="BO27" s="595"/>
      <c r="BP27" s="595"/>
      <c r="BQ27" s="595"/>
      <c r="BR27" s="595"/>
      <c r="BS27" s="595"/>
      <c r="BT27" s="595"/>
      <c r="BU27" s="595"/>
      <c r="BV27" s="595"/>
      <c r="BW27" s="595"/>
      <c r="BX27" s="595"/>
      <c r="BY27" s="595"/>
      <c r="BZ27" s="595"/>
      <c r="CA27" s="595"/>
      <c r="CB27" s="595"/>
      <c r="CC27" s="595"/>
      <c r="CD27" s="595"/>
      <c r="CE27" s="595"/>
      <c r="CF27" s="595"/>
      <c r="CG27" s="595"/>
      <c r="CH27" s="595"/>
      <c r="CI27" s="595"/>
      <c r="CJ27" s="595"/>
      <c r="CK27" s="595"/>
      <c r="CL27" s="595"/>
      <c r="CM27" s="595"/>
      <c r="CN27" s="595"/>
      <c r="CO27" s="595"/>
      <c r="CP27" s="595"/>
      <c r="CQ27" s="595"/>
      <c r="CR27" s="595"/>
      <c r="CS27" s="595"/>
      <c r="CT27" s="595"/>
      <c r="CU27" s="595"/>
      <c r="CV27" s="595"/>
      <c r="CW27" s="595"/>
      <c r="CX27" s="595"/>
      <c r="CY27" s="595"/>
      <c r="CZ27" s="595"/>
      <c r="DA27" s="595"/>
      <c r="DB27" s="595"/>
      <c r="DC27" s="595"/>
      <c r="DD27" s="595"/>
      <c r="DE27" s="595"/>
      <c r="DF27" s="595"/>
      <c r="DG27" s="595"/>
      <c r="DH27" s="595"/>
      <c r="DI27" s="595"/>
      <c r="DJ27" s="595"/>
      <c r="DK27" s="595"/>
      <c r="DL27" s="595"/>
      <c r="DM27" s="595"/>
      <c r="DN27" s="595"/>
      <c r="DO27" s="595"/>
      <c r="DP27" s="595"/>
      <c r="DQ27" s="595"/>
      <c r="DR27" s="595"/>
      <c r="DS27" s="595"/>
      <c r="DT27" s="595"/>
      <c r="DU27" s="595"/>
      <c r="DV27" s="595"/>
      <c r="DW27" s="595"/>
      <c r="DX27" s="595"/>
      <c r="DY27" s="595"/>
      <c r="DZ27" s="595"/>
      <c r="EA27" s="595"/>
      <c r="EB27" s="595"/>
      <c r="EC27" s="595"/>
      <c r="ED27" s="595"/>
      <c r="EE27" s="595"/>
      <c r="EF27" s="595"/>
      <c r="EG27" s="595"/>
      <c r="EH27" s="595"/>
      <c r="EI27" s="595"/>
      <c r="EJ27" s="595"/>
      <c r="EK27" s="595"/>
      <c r="EL27" s="595"/>
      <c r="EM27" s="595"/>
      <c r="EN27" s="595"/>
      <c r="EO27" s="595"/>
      <c r="EP27" s="595"/>
      <c r="EQ27" s="595"/>
      <c r="ER27" s="595"/>
      <c r="ES27" s="595"/>
      <c r="ET27" s="595"/>
      <c r="EU27" s="595"/>
      <c r="EV27" s="595"/>
      <c r="EW27" s="595"/>
      <c r="EX27" s="595"/>
      <c r="EY27" s="595"/>
      <c r="EZ27" s="595"/>
      <c r="FA27" s="595"/>
      <c r="FB27" s="595"/>
      <c r="FC27" s="595"/>
      <c r="FD27" s="595"/>
      <c r="FE27" s="595"/>
      <c r="FF27" s="595"/>
      <c r="FG27" s="595"/>
      <c r="FH27" s="595"/>
      <c r="FI27" s="595"/>
      <c r="FJ27" s="595"/>
      <c r="FK27" s="595"/>
      <c r="FL27" s="595"/>
      <c r="FM27" s="595"/>
      <c r="FN27" s="595"/>
      <c r="FO27" s="595"/>
      <c r="FP27" s="595"/>
      <c r="FQ27" s="595"/>
      <c r="FR27" s="595"/>
      <c r="FS27" s="595"/>
      <c r="FT27" s="595"/>
      <c r="FU27" s="595"/>
      <c r="FV27" s="595"/>
      <c r="FW27" s="595"/>
      <c r="FX27" s="595"/>
      <c r="FY27" s="595"/>
      <c r="FZ27" s="595"/>
      <c r="GA27" s="595"/>
      <c r="GB27" s="595"/>
      <c r="GC27" s="595"/>
      <c r="GD27" s="595"/>
      <c r="GE27" s="595"/>
      <c r="GF27" s="595"/>
      <c r="GG27" s="595"/>
      <c r="GH27" s="595"/>
      <c r="GI27" s="595"/>
      <c r="GJ27" s="595"/>
      <c r="GK27" s="595"/>
      <c r="GL27" s="595"/>
      <c r="GM27" s="595"/>
      <c r="GN27" s="595"/>
      <c r="GO27" s="595"/>
      <c r="GP27" s="595"/>
    </row>
    <row r="28" spans="1:198" s="596" customFormat="1" ht="15.75" customHeight="1" thickBot="1" x14ac:dyDescent="0.35">
      <c r="A28" s="507" t="s">
        <v>339</v>
      </c>
      <c r="B28" s="511" t="s">
        <v>181</v>
      </c>
      <c r="C28" s="504" t="s">
        <v>283</v>
      </c>
      <c r="D28" s="496"/>
      <c r="E28" s="493" t="str">
        <f>IF(D28*15=0,"",D28*15)</f>
        <v/>
      </c>
      <c r="F28" s="492"/>
      <c r="G28" s="493" t="str">
        <f>IF(F28*15=0,"",F28*15)</f>
        <v/>
      </c>
      <c r="H28" s="492"/>
      <c r="I28" s="514"/>
      <c r="J28" s="496"/>
      <c r="K28" s="493" t="str">
        <f>IF(J28*15=0,"",J28*15)</f>
        <v/>
      </c>
      <c r="L28" s="492"/>
      <c r="M28" s="493" t="str">
        <f>IF(L28*15=0,"",L28*15)</f>
        <v/>
      </c>
      <c r="N28" s="492"/>
      <c r="O28" s="514"/>
      <c r="P28" s="496"/>
      <c r="Q28" s="493" t="str">
        <f>IF(P28*15=0,"",P28*15)</f>
        <v/>
      </c>
      <c r="R28" s="492"/>
      <c r="S28" s="493" t="str">
        <f>IF(R28*15=0,"",R28*15)</f>
        <v/>
      </c>
      <c r="T28" s="492"/>
      <c r="U28" s="514"/>
      <c r="V28" s="496">
        <v>1</v>
      </c>
      <c r="W28" s="493">
        <f>IF(V28*15=0,"",V28*15)</f>
        <v>15</v>
      </c>
      <c r="X28" s="492">
        <v>1</v>
      </c>
      <c r="Y28" s="493">
        <f>IF(X28*15=0,"",X28*15)</f>
        <v>15</v>
      </c>
      <c r="Z28" s="492">
        <v>3</v>
      </c>
      <c r="AA28" s="494" t="s">
        <v>31</v>
      </c>
      <c r="AB28" s="489" t="s">
        <v>282</v>
      </c>
      <c r="AC28" s="456" t="s">
        <v>282</v>
      </c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595"/>
      <c r="AW28" s="595"/>
      <c r="AX28" s="595"/>
      <c r="AY28" s="595"/>
      <c r="AZ28" s="595"/>
      <c r="BA28" s="595"/>
      <c r="BB28" s="595"/>
      <c r="BC28" s="595"/>
      <c r="BD28" s="595"/>
      <c r="BE28" s="595"/>
      <c r="BF28" s="595"/>
      <c r="BG28" s="595"/>
      <c r="BH28" s="595"/>
      <c r="BI28" s="595"/>
      <c r="BJ28" s="595"/>
      <c r="BK28" s="595"/>
      <c r="BL28" s="595"/>
      <c r="BM28" s="595"/>
      <c r="BN28" s="595"/>
      <c r="BO28" s="595"/>
      <c r="BP28" s="595"/>
      <c r="BQ28" s="595"/>
      <c r="BR28" s="595"/>
      <c r="BS28" s="595"/>
      <c r="BT28" s="595"/>
      <c r="BU28" s="595"/>
      <c r="BV28" s="595"/>
      <c r="BW28" s="595"/>
      <c r="BX28" s="595"/>
      <c r="BY28" s="595"/>
      <c r="BZ28" s="595"/>
      <c r="CA28" s="595"/>
      <c r="CB28" s="595"/>
      <c r="CC28" s="595"/>
      <c r="CD28" s="595"/>
      <c r="CE28" s="595"/>
      <c r="CF28" s="595"/>
      <c r="CG28" s="595"/>
      <c r="CH28" s="595"/>
      <c r="CI28" s="595"/>
      <c r="CJ28" s="595"/>
      <c r="CK28" s="595"/>
      <c r="CL28" s="595"/>
      <c r="CM28" s="595"/>
      <c r="CN28" s="595"/>
      <c r="CO28" s="595"/>
      <c r="CP28" s="595"/>
      <c r="CQ28" s="595"/>
      <c r="CR28" s="595"/>
      <c r="CS28" s="595"/>
      <c r="CT28" s="595"/>
      <c r="CU28" s="595"/>
      <c r="CV28" s="595"/>
      <c r="CW28" s="595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595"/>
      <c r="DN28" s="595"/>
      <c r="DO28" s="595"/>
      <c r="DP28" s="595"/>
      <c r="DQ28" s="595"/>
      <c r="DR28" s="595"/>
      <c r="DS28" s="595"/>
      <c r="DT28" s="595"/>
      <c r="DU28" s="595"/>
      <c r="DV28" s="595"/>
      <c r="DW28" s="595"/>
      <c r="DX28" s="595"/>
      <c r="DY28" s="595"/>
      <c r="DZ28" s="595"/>
      <c r="EA28" s="595"/>
      <c r="EB28" s="595"/>
      <c r="EC28" s="595"/>
      <c r="ED28" s="595"/>
      <c r="EE28" s="595"/>
      <c r="EF28" s="595"/>
      <c r="EG28" s="595"/>
      <c r="EH28" s="595"/>
      <c r="EI28" s="595"/>
      <c r="EJ28" s="595"/>
      <c r="EK28" s="595"/>
      <c r="EL28" s="595"/>
      <c r="EM28" s="595"/>
      <c r="EN28" s="595"/>
      <c r="EO28" s="595"/>
      <c r="EP28" s="595"/>
      <c r="EQ28" s="595"/>
      <c r="ER28" s="595"/>
      <c r="ES28" s="595"/>
      <c r="ET28" s="595"/>
      <c r="EU28" s="595"/>
      <c r="EV28" s="595"/>
      <c r="EW28" s="595"/>
      <c r="EX28" s="595"/>
      <c r="EY28" s="595"/>
      <c r="EZ28" s="595"/>
      <c r="FA28" s="595"/>
      <c r="FB28" s="595"/>
      <c r="FC28" s="595"/>
      <c r="FD28" s="595"/>
      <c r="FE28" s="595"/>
      <c r="FF28" s="595"/>
      <c r="FG28" s="595"/>
      <c r="FH28" s="595"/>
      <c r="FI28" s="595"/>
      <c r="FJ28" s="595"/>
      <c r="FK28" s="595"/>
      <c r="FL28" s="595"/>
      <c r="FM28" s="595"/>
      <c r="FN28" s="595"/>
      <c r="FO28" s="595"/>
      <c r="FP28" s="595"/>
      <c r="FQ28" s="595"/>
      <c r="FR28" s="595"/>
      <c r="FS28" s="595"/>
      <c r="FT28" s="595"/>
      <c r="FU28" s="595"/>
      <c r="FV28" s="595"/>
      <c r="FW28" s="595"/>
      <c r="FX28" s="595"/>
      <c r="FY28" s="595"/>
      <c r="FZ28" s="595"/>
      <c r="GA28" s="595"/>
      <c r="GB28" s="595"/>
      <c r="GC28" s="595"/>
      <c r="GD28" s="595"/>
      <c r="GE28" s="595"/>
      <c r="GF28" s="595"/>
      <c r="GG28" s="595"/>
      <c r="GH28" s="595"/>
      <c r="GI28" s="595"/>
      <c r="GJ28" s="595"/>
      <c r="GK28" s="595"/>
      <c r="GL28" s="595"/>
      <c r="GM28" s="595"/>
      <c r="GN28" s="595"/>
      <c r="GO28" s="595"/>
      <c r="GP28" s="595"/>
    </row>
    <row r="29" spans="1:198" s="595" customFormat="1" ht="15.75" customHeight="1" thickTop="1" x14ac:dyDescent="0.3">
      <c r="A29" s="452"/>
      <c r="B29" s="455"/>
      <c r="C29" s="455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</row>
    <row r="30" spans="1:198" s="595" customFormat="1" ht="15.75" customHeight="1" x14ac:dyDescent="0.3">
      <c r="A30" s="452"/>
      <c r="B30" s="455"/>
      <c r="C30" s="455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</row>
    <row r="31" spans="1:198" s="595" customFormat="1" ht="15.75" customHeight="1" x14ac:dyDescent="0.3">
      <c r="A31" s="452"/>
      <c r="B31" s="455"/>
      <c r="C31" s="455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</row>
    <row r="32" spans="1:198" s="595" customFormat="1" ht="15.75" customHeight="1" x14ac:dyDescent="0.3">
      <c r="A32" s="452"/>
      <c r="B32" s="455"/>
      <c r="C32" s="455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</row>
    <row r="33" spans="1:27" s="595" customFormat="1" ht="15.75" customHeight="1" x14ac:dyDescent="0.3">
      <c r="A33" s="452"/>
      <c r="B33" s="455"/>
      <c r="C33" s="455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</row>
    <row r="34" spans="1:27" s="595" customFormat="1" ht="15.75" customHeight="1" x14ac:dyDescent="0.3">
      <c r="A34" s="452"/>
      <c r="B34" s="455"/>
      <c r="C34" s="455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</row>
    <row r="35" spans="1:27" s="595" customFormat="1" ht="15.75" customHeight="1" x14ac:dyDescent="0.3">
      <c r="A35" s="452"/>
      <c r="B35" s="455"/>
      <c r="C35" s="455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</row>
    <row r="36" spans="1:27" s="595" customFormat="1" ht="15.75" customHeight="1" x14ac:dyDescent="0.25">
      <c r="A36" s="452"/>
      <c r="B36" s="453"/>
      <c r="C36" s="453"/>
    </row>
    <row r="37" spans="1:27" s="595" customFormat="1" ht="15.75" customHeight="1" x14ac:dyDescent="0.25">
      <c r="A37" s="452"/>
      <c r="B37" s="453"/>
      <c r="C37" s="453"/>
    </row>
    <row r="38" spans="1:27" s="595" customFormat="1" ht="15.75" customHeight="1" x14ac:dyDescent="0.25">
      <c r="A38" s="452"/>
      <c r="B38" s="453"/>
      <c r="C38" s="453"/>
    </row>
    <row r="39" spans="1:27" s="595" customFormat="1" ht="15.75" customHeight="1" x14ac:dyDescent="0.25">
      <c r="A39" s="452"/>
      <c r="B39" s="453"/>
      <c r="C39" s="453"/>
    </row>
    <row r="40" spans="1:27" s="595" customFormat="1" ht="15.75" customHeight="1" x14ac:dyDescent="0.25">
      <c r="A40" s="452"/>
      <c r="B40" s="453"/>
      <c r="C40" s="453"/>
    </row>
    <row r="41" spans="1:27" s="595" customFormat="1" ht="15.75" customHeight="1" x14ac:dyDescent="0.25">
      <c r="A41" s="452"/>
      <c r="B41" s="453"/>
      <c r="C41" s="453"/>
    </row>
    <row r="42" spans="1:27" s="595" customFormat="1" ht="15.75" customHeight="1" x14ac:dyDescent="0.25">
      <c r="A42" s="452"/>
      <c r="B42" s="453"/>
      <c r="C42" s="453"/>
    </row>
    <row r="43" spans="1:27" s="595" customFormat="1" ht="15.75" customHeight="1" x14ac:dyDescent="0.25">
      <c r="A43" s="452"/>
      <c r="B43" s="453"/>
      <c r="C43" s="453"/>
    </row>
    <row r="44" spans="1:27" s="595" customFormat="1" ht="15.75" customHeight="1" x14ac:dyDescent="0.25">
      <c r="A44" s="452"/>
      <c r="B44" s="453"/>
      <c r="C44" s="453"/>
    </row>
    <row r="45" spans="1:27" s="595" customFormat="1" ht="15.75" customHeight="1" x14ac:dyDescent="0.25">
      <c r="A45" s="452"/>
      <c r="B45" s="453"/>
      <c r="C45" s="453"/>
    </row>
    <row r="46" spans="1:27" s="595" customFormat="1" ht="15.75" customHeight="1" x14ac:dyDescent="0.25">
      <c r="A46" s="452"/>
      <c r="B46" s="453"/>
      <c r="C46" s="453"/>
    </row>
    <row r="47" spans="1:27" s="595" customFormat="1" ht="15.75" customHeight="1" x14ac:dyDescent="0.25">
      <c r="A47" s="452"/>
      <c r="B47" s="453"/>
      <c r="C47" s="453"/>
    </row>
    <row r="48" spans="1:27" s="595" customFormat="1" ht="15.75" customHeight="1" x14ac:dyDescent="0.25">
      <c r="A48" s="452"/>
      <c r="B48" s="453"/>
      <c r="C48" s="453"/>
    </row>
    <row r="49" spans="1:3" s="595" customFormat="1" ht="15.75" customHeight="1" x14ac:dyDescent="0.25">
      <c r="A49" s="452"/>
      <c r="B49" s="453"/>
      <c r="C49" s="453"/>
    </row>
    <row r="50" spans="1:3" s="595" customFormat="1" ht="15.75" customHeight="1" x14ac:dyDescent="0.25">
      <c r="A50" s="452"/>
      <c r="B50" s="453"/>
      <c r="C50" s="453"/>
    </row>
    <row r="51" spans="1:3" s="595" customFormat="1" ht="15.75" customHeight="1" x14ac:dyDescent="0.25">
      <c r="A51" s="452"/>
      <c r="B51" s="453"/>
      <c r="C51" s="453"/>
    </row>
    <row r="52" spans="1:3" s="595" customFormat="1" ht="15.75" customHeight="1" x14ac:dyDescent="0.25">
      <c r="A52" s="452"/>
      <c r="B52" s="453"/>
      <c r="C52" s="453"/>
    </row>
    <row r="53" spans="1:3" s="595" customFormat="1" ht="15.75" customHeight="1" x14ac:dyDescent="0.25">
      <c r="A53" s="452"/>
      <c r="B53" s="453"/>
      <c r="C53" s="453"/>
    </row>
    <row r="54" spans="1:3" s="595" customFormat="1" ht="15.75" customHeight="1" x14ac:dyDescent="0.25">
      <c r="A54" s="452"/>
      <c r="B54" s="453"/>
      <c r="C54" s="453"/>
    </row>
    <row r="55" spans="1:3" s="595" customFormat="1" ht="15.75" customHeight="1" x14ac:dyDescent="0.25">
      <c r="A55" s="452"/>
      <c r="B55" s="453"/>
      <c r="C55" s="453"/>
    </row>
    <row r="56" spans="1:3" s="595" customFormat="1" ht="15.75" customHeight="1" x14ac:dyDescent="0.25">
      <c r="A56" s="452"/>
      <c r="B56" s="453"/>
      <c r="C56" s="453"/>
    </row>
    <row r="57" spans="1:3" s="595" customFormat="1" ht="15.75" customHeight="1" x14ac:dyDescent="0.25">
      <c r="A57" s="452"/>
      <c r="B57" s="453"/>
      <c r="C57" s="453"/>
    </row>
    <row r="58" spans="1:3" s="595" customFormat="1" ht="15.75" customHeight="1" x14ac:dyDescent="0.25">
      <c r="A58" s="452"/>
      <c r="B58" s="453"/>
      <c r="C58" s="453"/>
    </row>
    <row r="59" spans="1:3" s="595" customFormat="1" ht="15.75" customHeight="1" x14ac:dyDescent="0.25">
      <c r="A59" s="452"/>
      <c r="B59" s="453"/>
      <c r="C59" s="453"/>
    </row>
    <row r="60" spans="1:3" s="595" customFormat="1" ht="15.75" customHeight="1" x14ac:dyDescent="0.25">
      <c r="A60" s="452"/>
      <c r="B60" s="453"/>
      <c r="C60" s="453"/>
    </row>
    <row r="61" spans="1:3" s="595" customFormat="1" ht="15.75" customHeight="1" x14ac:dyDescent="0.25">
      <c r="A61" s="452"/>
      <c r="B61" s="453"/>
      <c r="C61" s="453"/>
    </row>
    <row r="62" spans="1:3" s="595" customFormat="1" ht="15.75" customHeight="1" x14ac:dyDescent="0.25">
      <c r="A62" s="452"/>
      <c r="B62" s="453"/>
      <c r="C62" s="453"/>
    </row>
    <row r="63" spans="1:3" s="595" customFormat="1" ht="15.75" customHeight="1" x14ac:dyDescent="0.25">
      <c r="A63" s="452"/>
      <c r="B63" s="453"/>
      <c r="C63" s="453"/>
    </row>
    <row r="64" spans="1:3" s="595" customFormat="1" ht="15.75" customHeight="1" x14ac:dyDescent="0.25">
      <c r="A64" s="452"/>
      <c r="B64" s="453"/>
      <c r="C64" s="453"/>
    </row>
    <row r="65" spans="1:27" s="595" customFormat="1" ht="15.75" customHeight="1" x14ac:dyDescent="0.25">
      <c r="A65" s="452"/>
      <c r="B65" s="453"/>
      <c r="C65" s="453"/>
    </row>
    <row r="66" spans="1:27" s="595" customFormat="1" ht="15.75" customHeight="1" x14ac:dyDescent="0.25">
      <c r="A66" s="452"/>
      <c r="B66" s="453"/>
      <c r="C66" s="453"/>
    </row>
    <row r="67" spans="1:27" s="595" customFormat="1" ht="15.75" customHeight="1" x14ac:dyDescent="0.25">
      <c r="A67" s="452"/>
      <c r="B67" s="453"/>
      <c r="C67" s="453"/>
    </row>
    <row r="68" spans="1:27" s="595" customFormat="1" ht="15.75" customHeight="1" x14ac:dyDescent="0.25">
      <c r="A68" s="452"/>
      <c r="B68" s="453"/>
      <c r="C68" s="453"/>
    </row>
    <row r="69" spans="1:27" s="595" customFormat="1" ht="15.75" customHeight="1" x14ac:dyDescent="0.25">
      <c r="A69" s="452"/>
      <c r="B69" s="453"/>
      <c r="C69" s="453"/>
      <c r="AA69" s="597"/>
    </row>
    <row r="70" spans="1:27" s="595" customFormat="1" ht="15.75" customHeight="1" x14ac:dyDescent="0.25">
      <c r="A70" s="452"/>
      <c r="B70" s="453"/>
      <c r="C70" s="453"/>
      <c r="AA70" s="597"/>
    </row>
    <row r="71" spans="1:27" s="595" customFormat="1" ht="15.75" customHeight="1" x14ac:dyDescent="0.25">
      <c r="A71" s="452"/>
      <c r="B71" s="453"/>
      <c r="C71" s="453"/>
      <c r="AA71" s="597"/>
    </row>
    <row r="72" spans="1:27" s="595" customFormat="1" ht="15.75" customHeight="1" x14ac:dyDescent="0.25">
      <c r="A72" s="452"/>
      <c r="B72" s="453"/>
      <c r="C72" s="453"/>
      <c r="AA72" s="597"/>
    </row>
    <row r="73" spans="1:27" s="595" customFormat="1" ht="15.75" customHeight="1" x14ac:dyDescent="0.25">
      <c r="A73" s="452"/>
      <c r="B73" s="453"/>
      <c r="C73" s="453"/>
      <c r="AA73" s="597"/>
    </row>
    <row r="74" spans="1:27" s="595" customFormat="1" ht="15.75" customHeight="1" x14ac:dyDescent="0.25">
      <c r="A74" s="452"/>
      <c r="B74" s="453"/>
      <c r="C74" s="453"/>
      <c r="AA74" s="597"/>
    </row>
    <row r="75" spans="1:27" s="595" customFormat="1" ht="15.75" customHeight="1" x14ac:dyDescent="0.25">
      <c r="A75" s="452"/>
      <c r="B75" s="453"/>
      <c r="C75" s="453"/>
      <c r="AA75" s="597"/>
    </row>
    <row r="76" spans="1:27" s="595" customFormat="1" ht="15.75" customHeight="1" x14ac:dyDescent="0.25">
      <c r="A76" s="452"/>
      <c r="B76" s="453"/>
      <c r="C76" s="453"/>
      <c r="AA76" s="597"/>
    </row>
    <row r="77" spans="1:27" s="595" customFormat="1" ht="15.75" customHeight="1" x14ac:dyDescent="0.25">
      <c r="A77" s="452"/>
      <c r="B77" s="453"/>
      <c r="C77" s="453"/>
      <c r="AA77" s="597"/>
    </row>
    <row r="78" spans="1:27" s="595" customFormat="1" ht="15.75" customHeight="1" x14ac:dyDescent="0.25">
      <c r="A78" s="452"/>
      <c r="B78" s="453"/>
      <c r="C78" s="453"/>
      <c r="AA78" s="597"/>
    </row>
    <row r="79" spans="1:27" s="595" customFormat="1" ht="15.75" customHeight="1" x14ac:dyDescent="0.25">
      <c r="A79" s="452"/>
      <c r="B79" s="453"/>
      <c r="C79" s="453"/>
      <c r="AA79" s="597"/>
    </row>
    <row r="80" spans="1:27" s="595" customFormat="1" ht="15.75" customHeight="1" x14ac:dyDescent="0.25">
      <c r="A80" s="452"/>
      <c r="B80" s="453"/>
      <c r="C80" s="453"/>
      <c r="AA80" s="597"/>
    </row>
    <row r="81" spans="1:27" s="595" customFormat="1" ht="15.75" customHeight="1" x14ac:dyDescent="0.25">
      <c r="A81" s="452"/>
      <c r="B81" s="453"/>
      <c r="C81" s="453"/>
      <c r="AA81" s="597"/>
    </row>
    <row r="82" spans="1:27" s="595" customFormat="1" ht="15.75" customHeight="1" x14ac:dyDescent="0.25">
      <c r="A82" s="452"/>
      <c r="B82" s="453"/>
      <c r="C82" s="453"/>
      <c r="AA82" s="597"/>
    </row>
    <row r="83" spans="1:27" s="595" customFormat="1" ht="15.75" customHeight="1" x14ac:dyDescent="0.25">
      <c r="A83" s="452"/>
      <c r="B83" s="453"/>
      <c r="C83" s="453"/>
      <c r="AA83" s="597"/>
    </row>
    <row r="84" spans="1:27" s="595" customFormat="1" ht="15.75" customHeight="1" x14ac:dyDescent="0.25">
      <c r="A84" s="452"/>
      <c r="B84" s="453"/>
      <c r="C84" s="453"/>
      <c r="AA84" s="597"/>
    </row>
    <row r="85" spans="1:27" s="595" customFormat="1" ht="15.75" customHeight="1" x14ac:dyDescent="0.25">
      <c r="A85" s="452"/>
      <c r="B85" s="453"/>
      <c r="C85" s="453"/>
      <c r="AA85" s="597"/>
    </row>
    <row r="86" spans="1:27" s="595" customFormat="1" ht="15.75" customHeight="1" x14ac:dyDescent="0.25">
      <c r="A86" s="452"/>
      <c r="B86" s="453"/>
      <c r="C86" s="453"/>
      <c r="AA86" s="597"/>
    </row>
    <row r="87" spans="1:27" s="595" customFormat="1" ht="15.75" customHeight="1" x14ac:dyDescent="0.25">
      <c r="A87" s="452"/>
      <c r="B87" s="453"/>
      <c r="C87" s="453"/>
      <c r="AA87" s="597"/>
    </row>
    <row r="88" spans="1:27" s="595" customFormat="1" ht="15.75" customHeight="1" x14ac:dyDescent="0.25">
      <c r="A88" s="452"/>
      <c r="B88" s="453"/>
      <c r="C88" s="453"/>
      <c r="AA88" s="597"/>
    </row>
    <row r="89" spans="1:27" s="595" customFormat="1" ht="15.75" customHeight="1" x14ac:dyDescent="0.25">
      <c r="A89" s="452"/>
      <c r="B89" s="453"/>
      <c r="C89" s="453"/>
      <c r="AA89" s="597"/>
    </row>
    <row r="90" spans="1:27" s="595" customFormat="1" ht="15.75" customHeight="1" x14ac:dyDescent="0.25">
      <c r="A90" s="452"/>
      <c r="B90" s="453"/>
      <c r="C90" s="453"/>
      <c r="AA90" s="597"/>
    </row>
    <row r="91" spans="1:27" s="595" customFormat="1" ht="15.75" customHeight="1" x14ac:dyDescent="0.25">
      <c r="A91" s="452"/>
      <c r="B91" s="453"/>
      <c r="C91" s="453"/>
      <c r="AA91" s="597"/>
    </row>
    <row r="92" spans="1:27" s="595" customFormat="1" ht="15.75" customHeight="1" x14ac:dyDescent="0.25">
      <c r="A92" s="452"/>
      <c r="B92" s="598"/>
      <c r="C92" s="598"/>
      <c r="AA92" s="597"/>
    </row>
    <row r="93" spans="1:27" s="595" customFormat="1" ht="15.75" customHeight="1" x14ac:dyDescent="0.25">
      <c r="A93" s="452"/>
      <c r="B93" s="598"/>
      <c r="C93" s="598"/>
      <c r="AA93" s="597"/>
    </row>
    <row r="94" spans="1:27" s="595" customFormat="1" ht="15.75" customHeight="1" x14ac:dyDescent="0.25">
      <c r="A94" s="452"/>
      <c r="B94" s="598"/>
      <c r="C94" s="598"/>
      <c r="AA94" s="597"/>
    </row>
    <row r="95" spans="1:27" s="595" customFormat="1" ht="15.75" customHeight="1" x14ac:dyDescent="0.25">
      <c r="A95" s="452"/>
      <c r="B95" s="598"/>
      <c r="C95" s="598"/>
      <c r="AA95" s="597"/>
    </row>
    <row r="96" spans="1:27" s="595" customFormat="1" ht="15.75" customHeight="1" x14ac:dyDescent="0.25">
      <c r="A96" s="452"/>
      <c r="B96" s="598"/>
      <c r="C96" s="598"/>
      <c r="AA96" s="597"/>
    </row>
    <row r="97" spans="1:27" s="595" customFormat="1" ht="15.75" customHeight="1" x14ac:dyDescent="0.25">
      <c r="A97" s="452"/>
      <c r="B97" s="598"/>
      <c r="C97" s="598"/>
      <c r="AA97" s="597"/>
    </row>
    <row r="98" spans="1:27" s="595" customFormat="1" ht="15.75" customHeight="1" x14ac:dyDescent="0.25">
      <c r="A98" s="452"/>
      <c r="B98" s="598"/>
      <c r="C98" s="598"/>
      <c r="AA98" s="597"/>
    </row>
    <row r="99" spans="1:27" s="595" customFormat="1" ht="15.75" customHeight="1" x14ac:dyDescent="0.25">
      <c r="A99" s="452"/>
      <c r="B99" s="598"/>
      <c r="C99" s="598"/>
      <c r="AA99" s="597"/>
    </row>
    <row r="100" spans="1:27" s="595" customFormat="1" ht="15.75" customHeight="1" x14ac:dyDescent="0.25">
      <c r="A100" s="452"/>
      <c r="B100" s="598"/>
      <c r="C100" s="598"/>
      <c r="AA100" s="597"/>
    </row>
    <row r="101" spans="1:27" ht="15.75" customHeight="1" x14ac:dyDescent="0.25">
      <c r="A101" s="451"/>
      <c r="B101" s="588"/>
      <c r="C101" s="588"/>
    </row>
    <row r="102" spans="1:27" ht="15.75" customHeight="1" x14ac:dyDescent="0.25">
      <c r="A102" s="451"/>
      <c r="B102" s="588"/>
      <c r="C102" s="588"/>
    </row>
    <row r="103" spans="1:27" ht="15.75" customHeight="1" x14ac:dyDescent="0.25">
      <c r="A103" s="451"/>
      <c r="B103" s="588"/>
      <c r="C103" s="588"/>
    </row>
    <row r="104" spans="1:27" ht="15.75" customHeight="1" x14ac:dyDescent="0.25">
      <c r="A104" s="451"/>
      <c r="B104" s="588"/>
      <c r="C104" s="588"/>
    </row>
    <row r="105" spans="1:27" ht="15.75" customHeight="1" x14ac:dyDescent="0.25">
      <c r="A105" s="451"/>
      <c r="B105" s="588"/>
      <c r="C105" s="588"/>
    </row>
    <row r="106" spans="1:27" ht="15.75" customHeight="1" x14ac:dyDescent="0.25">
      <c r="A106" s="451"/>
      <c r="B106" s="588"/>
      <c r="C106" s="588"/>
    </row>
    <row r="107" spans="1:27" ht="15.75" customHeight="1" x14ac:dyDescent="0.25">
      <c r="A107" s="451"/>
      <c r="B107" s="588"/>
      <c r="C107" s="588"/>
    </row>
    <row r="108" spans="1:27" ht="15.75" customHeight="1" x14ac:dyDescent="0.25">
      <c r="A108" s="451"/>
      <c r="B108" s="588"/>
      <c r="C108" s="588"/>
    </row>
    <row r="109" spans="1:27" ht="15.75" customHeight="1" x14ac:dyDescent="0.25">
      <c r="A109" s="451"/>
      <c r="B109" s="588"/>
      <c r="C109" s="588"/>
    </row>
    <row r="110" spans="1:27" ht="15.75" customHeight="1" x14ac:dyDescent="0.25">
      <c r="A110" s="451"/>
      <c r="B110" s="588"/>
      <c r="C110" s="588"/>
    </row>
    <row r="111" spans="1:27" ht="15.75" customHeight="1" x14ac:dyDescent="0.25">
      <c r="A111" s="451"/>
      <c r="B111" s="588"/>
      <c r="C111" s="588"/>
    </row>
    <row r="112" spans="1:27" ht="15.75" customHeight="1" x14ac:dyDescent="0.25">
      <c r="A112" s="451"/>
      <c r="B112" s="588"/>
      <c r="C112" s="588"/>
    </row>
    <row r="113" spans="1:3" ht="15.75" customHeight="1" x14ac:dyDescent="0.25">
      <c r="A113" s="451"/>
      <c r="B113" s="588"/>
      <c r="C113" s="588"/>
    </row>
    <row r="114" spans="1:3" ht="15.75" customHeight="1" x14ac:dyDescent="0.25">
      <c r="A114" s="451"/>
      <c r="B114" s="588"/>
      <c r="C114" s="588"/>
    </row>
    <row r="115" spans="1:3" ht="15.75" customHeight="1" x14ac:dyDescent="0.25">
      <c r="A115" s="451"/>
      <c r="B115" s="588"/>
      <c r="C115" s="588"/>
    </row>
    <row r="116" spans="1:3" ht="15.75" customHeight="1" x14ac:dyDescent="0.25">
      <c r="A116" s="451"/>
      <c r="B116" s="588"/>
      <c r="C116" s="588"/>
    </row>
    <row r="117" spans="1:3" ht="15.75" customHeight="1" x14ac:dyDescent="0.25">
      <c r="A117" s="451"/>
      <c r="B117" s="588"/>
      <c r="C117" s="588"/>
    </row>
    <row r="118" spans="1:3" ht="15.75" customHeight="1" x14ac:dyDescent="0.25">
      <c r="A118" s="451"/>
      <c r="B118" s="588"/>
      <c r="C118" s="588"/>
    </row>
    <row r="119" spans="1:3" ht="15.75" customHeight="1" x14ac:dyDescent="0.25">
      <c r="A119" s="451"/>
      <c r="B119" s="588"/>
      <c r="C119" s="588"/>
    </row>
    <row r="120" spans="1:3" ht="15.75" customHeight="1" x14ac:dyDescent="0.25">
      <c r="A120" s="451"/>
      <c r="B120" s="588"/>
      <c r="C120" s="588"/>
    </row>
    <row r="121" spans="1:3" ht="15.75" customHeight="1" x14ac:dyDescent="0.25">
      <c r="A121" s="451"/>
      <c r="B121" s="588"/>
      <c r="C121" s="588"/>
    </row>
    <row r="122" spans="1:3" ht="15.75" customHeight="1" x14ac:dyDescent="0.25">
      <c r="A122" s="451"/>
      <c r="B122" s="588"/>
      <c r="C122" s="588"/>
    </row>
    <row r="123" spans="1:3" ht="15.75" customHeight="1" x14ac:dyDescent="0.25">
      <c r="A123" s="451"/>
      <c r="B123" s="588"/>
      <c r="C123" s="588"/>
    </row>
    <row r="124" spans="1:3" ht="15.75" customHeight="1" x14ac:dyDescent="0.25">
      <c r="A124" s="451"/>
      <c r="B124" s="588"/>
      <c r="C124" s="588"/>
    </row>
    <row r="125" spans="1:3" ht="15.75" customHeight="1" x14ac:dyDescent="0.25">
      <c r="A125" s="451"/>
      <c r="B125" s="588"/>
      <c r="C125" s="588"/>
    </row>
    <row r="126" spans="1:3" ht="15.75" customHeight="1" x14ac:dyDescent="0.25">
      <c r="A126" s="451"/>
      <c r="B126" s="588"/>
      <c r="C126" s="588"/>
    </row>
    <row r="127" spans="1:3" ht="15.75" customHeight="1" x14ac:dyDescent="0.25">
      <c r="A127" s="451"/>
      <c r="B127" s="588"/>
      <c r="C127" s="588"/>
    </row>
    <row r="128" spans="1:3" ht="15.75" customHeight="1" x14ac:dyDescent="0.25">
      <c r="A128" s="451"/>
      <c r="B128" s="588"/>
      <c r="C128" s="588"/>
    </row>
    <row r="129" spans="1:3" ht="15.75" customHeight="1" x14ac:dyDescent="0.25">
      <c r="A129" s="451"/>
      <c r="B129" s="588"/>
      <c r="C129" s="588"/>
    </row>
    <row r="130" spans="1:3" ht="15.75" customHeight="1" x14ac:dyDescent="0.25">
      <c r="A130" s="451"/>
      <c r="B130" s="588"/>
      <c r="C130" s="588"/>
    </row>
    <row r="131" spans="1:3" ht="15.75" customHeight="1" x14ac:dyDescent="0.25">
      <c r="A131" s="451"/>
      <c r="B131" s="588"/>
      <c r="C131" s="588"/>
    </row>
    <row r="132" spans="1:3" ht="15.75" customHeight="1" x14ac:dyDescent="0.25">
      <c r="A132" s="451"/>
      <c r="B132" s="588"/>
      <c r="C132" s="588"/>
    </row>
    <row r="133" spans="1:3" ht="15.75" customHeight="1" x14ac:dyDescent="0.25">
      <c r="A133" s="451"/>
      <c r="B133" s="588"/>
      <c r="C133" s="588"/>
    </row>
    <row r="134" spans="1:3" ht="15.75" customHeight="1" x14ac:dyDescent="0.25">
      <c r="A134" s="451"/>
      <c r="B134" s="588"/>
      <c r="C134" s="588"/>
    </row>
    <row r="135" spans="1:3" x14ac:dyDescent="0.25">
      <c r="A135" s="451"/>
      <c r="B135" s="588"/>
      <c r="C135" s="588"/>
    </row>
    <row r="136" spans="1:3" x14ac:dyDescent="0.25">
      <c r="A136" s="451"/>
      <c r="B136" s="588"/>
      <c r="C136" s="588"/>
    </row>
    <row r="137" spans="1:3" x14ac:dyDescent="0.25">
      <c r="A137" s="451"/>
      <c r="B137" s="588"/>
      <c r="C137" s="588"/>
    </row>
    <row r="138" spans="1:3" x14ac:dyDescent="0.25">
      <c r="A138" s="451"/>
      <c r="B138" s="588"/>
      <c r="C138" s="588"/>
    </row>
    <row r="139" spans="1:3" x14ac:dyDescent="0.25">
      <c r="A139" s="451"/>
      <c r="B139" s="588"/>
      <c r="C139" s="588"/>
    </row>
    <row r="140" spans="1:3" x14ac:dyDescent="0.25">
      <c r="A140" s="451"/>
      <c r="B140" s="588"/>
      <c r="C140" s="588"/>
    </row>
    <row r="141" spans="1:3" x14ac:dyDescent="0.25">
      <c r="A141" s="451"/>
      <c r="B141" s="588"/>
      <c r="C141" s="588"/>
    </row>
    <row r="142" spans="1:3" x14ac:dyDescent="0.25">
      <c r="A142" s="451"/>
      <c r="B142" s="588"/>
      <c r="C142" s="588"/>
    </row>
    <row r="143" spans="1:3" x14ac:dyDescent="0.25">
      <c r="A143" s="451"/>
      <c r="B143" s="588"/>
      <c r="C143" s="588"/>
    </row>
    <row r="144" spans="1:3" x14ac:dyDescent="0.25">
      <c r="A144" s="451"/>
      <c r="B144" s="588"/>
      <c r="C144" s="588"/>
    </row>
    <row r="145" spans="1:3" x14ac:dyDescent="0.25">
      <c r="A145" s="451"/>
      <c r="B145" s="588"/>
      <c r="C145" s="588"/>
    </row>
    <row r="146" spans="1:3" x14ac:dyDescent="0.25">
      <c r="A146" s="451"/>
      <c r="B146" s="588"/>
      <c r="C146" s="588"/>
    </row>
    <row r="147" spans="1:3" x14ac:dyDescent="0.25">
      <c r="A147" s="451"/>
      <c r="B147" s="588"/>
      <c r="C147" s="588"/>
    </row>
    <row r="148" spans="1:3" x14ac:dyDescent="0.25">
      <c r="A148" s="451"/>
      <c r="B148" s="588"/>
      <c r="C148" s="588"/>
    </row>
    <row r="149" spans="1:3" x14ac:dyDescent="0.25">
      <c r="A149" s="451"/>
      <c r="B149" s="588"/>
      <c r="C149" s="588"/>
    </row>
    <row r="150" spans="1:3" x14ac:dyDescent="0.25">
      <c r="A150" s="451"/>
      <c r="B150" s="588"/>
      <c r="C150" s="588"/>
    </row>
    <row r="151" spans="1:3" x14ac:dyDescent="0.25">
      <c r="A151" s="451"/>
      <c r="B151" s="588"/>
      <c r="C151" s="588"/>
    </row>
    <row r="152" spans="1:3" x14ac:dyDescent="0.25">
      <c r="A152" s="451"/>
      <c r="B152" s="588"/>
      <c r="C152" s="588"/>
    </row>
    <row r="153" spans="1:3" x14ac:dyDescent="0.25">
      <c r="A153" s="451"/>
      <c r="B153" s="588"/>
      <c r="C153" s="588"/>
    </row>
    <row r="154" spans="1:3" x14ac:dyDescent="0.25">
      <c r="A154" s="451"/>
      <c r="B154" s="588"/>
      <c r="C154" s="588"/>
    </row>
    <row r="155" spans="1:3" x14ac:dyDescent="0.25">
      <c r="A155" s="451"/>
      <c r="B155" s="588"/>
      <c r="C155" s="588"/>
    </row>
    <row r="156" spans="1:3" x14ac:dyDescent="0.25">
      <c r="A156" s="451"/>
      <c r="B156" s="588"/>
      <c r="C156" s="588"/>
    </row>
    <row r="157" spans="1:3" x14ac:dyDescent="0.25">
      <c r="A157" s="451"/>
      <c r="B157" s="588"/>
      <c r="C157" s="588"/>
    </row>
    <row r="158" spans="1:3" x14ac:dyDescent="0.25">
      <c r="A158" s="451"/>
      <c r="B158" s="588"/>
      <c r="C158" s="588"/>
    </row>
    <row r="159" spans="1:3" x14ac:dyDescent="0.25">
      <c r="A159" s="451"/>
      <c r="B159" s="588"/>
      <c r="C159" s="588"/>
    </row>
    <row r="160" spans="1:3" x14ac:dyDescent="0.25">
      <c r="A160" s="451"/>
      <c r="B160" s="588"/>
      <c r="C160" s="588"/>
    </row>
    <row r="161" spans="1:3" x14ac:dyDescent="0.25">
      <c r="A161" s="451"/>
      <c r="B161" s="588"/>
      <c r="C161" s="588"/>
    </row>
    <row r="162" spans="1:3" x14ac:dyDescent="0.25">
      <c r="A162" s="451"/>
      <c r="B162" s="588"/>
      <c r="C162" s="588"/>
    </row>
    <row r="163" spans="1:3" x14ac:dyDescent="0.25">
      <c r="A163" s="451"/>
      <c r="B163" s="588"/>
      <c r="C163" s="588"/>
    </row>
    <row r="164" spans="1:3" x14ac:dyDescent="0.25">
      <c r="A164" s="451"/>
      <c r="B164" s="588"/>
      <c r="C164" s="588"/>
    </row>
    <row r="165" spans="1:3" x14ac:dyDescent="0.25">
      <c r="A165" s="451"/>
      <c r="B165" s="588"/>
      <c r="C165" s="588"/>
    </row>
    <row r="166" spans="1:3" x14ac:dyDescent="0.25">
      <c r="A166" s="451"/>
      <c r="B166" s="588"/>
      <c r="C166" s="588"/>
    </row>
    <row r="167" spans="1:3" x14ac:dyDescent="0.25">
      <c r="A167" s="451"/>
      <c r="B167" s="588"/>
      <c r="C167" s="588"/>
    </row>
    <row r="168" spans="1:3" x14ac:dyDescent="0.25">
      <c r="A168" s="451"/>
      <c r="B168" s="588"/>
      <c r="C168" s="588"/>
    </row>
    <row r="169" spans="1:3" x14ac:dyDescent="0.25">
      <c r="A169" s="451"/>
      <c r="B169" s="588"/>
      <c r="C169" s="588"/>
    </row>
    <row r="170" spans="1:3" x14ac:dyDescent="0.25">
      <c r="A170" s="451"/>
      <c r="B170" s="588"/>
      <c r="C170" s="588"/>
    </row>
    <row r="171" spans="1:3" x14ac:dyDescent="0.25">
      <c r="A171" s="451"/>
      <c r="B171" s="588"/>
      <c r="C171" s="588"/>
    </row>
    <row r="172" spans="1:3" x14ac:dyDescent="0.25">
      <c r="A172" s="451"/>
      <c r="B172" s="588"/>
      <c r="C172" s="588"/>
    </row>
    <row r="173" spans="1:3" x14ac:dyDescent="0.25">
      <c r="A173" s="451"/>
      <c r="B173" s="588"/>
      <c r="C173" s="588"/>
    </row>
    <row r="174" spans="1:3" x14ac:dyDescent="0.25">
      <c r="A174" s="451"/>
      <c r="B174" s="588"/>
      <c r="C174" s="588"/>
    </row>
    <row r="175" spans="1:3" x14ac:dyDescent="0.25">
      <c r="A175" s="451"/>
      <c r="B175" s="588"/>
      <c r="C175" s="588"/>
    </row>
    <row r="176" spans="1:3" x14ac:dyDescent="0.25">
      <c r="A176" s="451"/>
      <c r="B176" s="588"/>
      <c r="C176" s="588"/>
    </row>
    <row r="177" spans="1:3" x14ac:dyDescent="0.25">
      <c r="A177" s="451"/>
      <c r="B177" s="588"/>
      <c r="C177" s="588"/>
    </row>
    <row r="178" spans="1:3" x14ac:dyDescent="0.25">
      <c r="A178" s="451"/>
      <c r="B178" s="588"/>
      <c r="C178" s="588"/>
    </row>
    <row r="179" spans="1:3" x14ac:dyDescent="0.25">
      <c r="A179" s="451"/>
      <c r="B179" s="588"/>
      <c r="C179" s="588"/>
    </row>
    <row r="180" spans="1:3" x14ac:dyDescent="0.25">
      <c r="A180" s="451"/>
      <c r="B180" s="588"/>
      <c r="C180" s="588"/>
    </row>
    <row r="181" spans="1:3" x14ac:dyDescent="0.25">
      <c r="A181" s="451"/>
      <c r="B181" s="588"/>
      <c r="C181" s="588"/>
    </row>
    <row r="182" spans="1:3" x14ac:dyDescent="0.25">
      <c r="A182" s="451"/>
      <c r="B182" s="588"/>
      <c r="C182" s="588"/>
    </row>
    <row r="183" spans="1:3" x14ac:dyDescent="0.25">
      <c r="A183" s="451"/>
      <c r="B183" s="588"/>
      <c r="C183" s="588"/>
    </row>
    <row r="184" spans="1:3" x14ac:dyDescent="0.25">
      <c r="A184" s="451"/>
      <c r="B184" s="588"/>
      <c r="C184" s="588"/>
    </row>
    <row r="185" spans="1:3" x14ac:dyDescent="0.25">
      <c r="A185" s="451"/>
      <c r="B185" s="588"/>
      <c r="C185" s="588"/>
    </row>
    <row r="186" spans="1:3" x14ac:dyDescent="0.25">
      <c r="A186" s="451"/>
      <c r="B186" s="588"/>
      <c r="C186" s="588"/>
    </row>
    <row r="187" spans="1:3" x14ac:dyDescent="0.25">
      <c r="A187" s="451"/>
      <c r="B187" s="588"/>
      <c r="C187" s="588"/>
    </row>
    <row r="188" spans="1:3" x14ac:dyDescent="0.25">
      <c r="A188" s="451"/>
      <c r="B188" s="588"/>
      <c r="C188" s="588"/>
    </row>
    <row r="189" spans="1:3" x14ac:dyDescent="0.25">
      <c r="A189" s="451"/>
      <c r="B189" s="588"/>
      <c r="C189" s="588"/>
    </row>
    <row r="190" spans="1:3" x14ac:dyDescent="0.25">
      <c r="A190" s="451"/>
      <c r="B190" s="588"/>
      <c r="C190" s="588"/>
    </row>
    <row r="191" spans="1:3" x14ac:dyDescent="0.25">
      <c r="A191" s="451"/>
      <c r="B191" s="588"/>
      <c r="C191" s="588"/>
    </row>
    <row r="192" spans="1:3" x14ac:dyDescent="0.25">
      <c r="A192" s="451"/>
      <c r="B192" s="588"/>
      <c r="C192" s="588"/>
    </row>
    <row r="193" spans="1:3" x14ac:dyDescent="0.25">
      <c r="A193" s="451"/>
      <c r="B193" s="588"/>
      <c r="C193" s="588"/>
    </row>
    <row r="194" spans="1:3" x14ac:dyDescent="0.25">
      <c r="A194" s="451"/>
      <c r="B194" s="588"/>
      <c r="C194" s="588"/>
    </row>
    <row r="195" spans="1:3" x14ac:dyDescent="0.25">
      <c r="A195" s="451"/>
      <c r="B195" s="588"/>
      <c r="C195" s="588"/>
    </row>
    <row r="196" spans="1:3" x14ac:dyDescent="0.25">
      <c r="A196" s="451"/>
      <c r="B196" s="588"/>
      <c r="C196" s="588"/>
    </row>
    <row r="197" spans="1:3" x14ac:dyDescent="0.25">
      <c r="A197" s="451"/>
      <c r="B197" s="588"/>
      <c r="C197" s="588"/>
    </row>
  </sheetData>
  <sheetProtection selectLockedCells="1"/>
  <mergeCells count="36">
    <mergeCell ref="U8:U9"/>
    <mergeCell ref="V8:W8"/>
    <mergeCell ref="X8:Y8"/>
    <mergeCell ref="Z8:Z9"/>
    <mergeCell ref="AA8:AA9"/>
    <mergeCell ref="D24:AA24"/>
    <mergeCell ref="D10:AA10"/>
    <mergeCell ref="D11:AA11"/>
    <mergeCell ref="D15:AA15"/>
    <mergeCell ref="D20:AA20"/>
    <mergeCell ref="R8:S8"/>
    <mergeCell ref="T8:T9"/>
    <mergeCell ref="AB6:AB9"/>
    <mergeCell ref="AC6:AC9"/>
    <mergeCell ref="D7:I7"/>
    <mergeCell ref="J7:O7"/>
    <mergeCell ref="P7:U7"/>
    <mergeCell ref="V7:AA7"/>
    <mergeCell ref="D8:E8"/>
    <mergeCell ref="F8:G8"/>
    <mergeCell ref="H8:H9"/>
    <mergeCell ref="I8:I9"/>
    <mergeCell ref="L8:M8"/>
    <mergeCell ref="N8:N9"/>
    <mergeCell ref="O8:O9"/>
    <mergeCell ref="P8:Q8"/>
    <mergeCell ref="A6:A9"/>
    <mergeCell ref="B6:B9"/>
    <mergeCell ref="C6:C9"/>
    <mergeCell ref="D6:I6"/>
    <mergeCell ref="J8:K8"/>
    <mergeCell ref="A1:AA1"/>
    <mergeCell ref="A2:AA2"/>
    <mergeCell ref="A3:AA3"/>
    <mergeCell ref="A4:AA4"/>
    <mergeCell ref="A5:AA5"/>
  </mergeCells>
  <printOptions horizontalCentered="1"/>
  <pageMargins left="0.19685039370078741" right="0.19685039370078741" top="1.3385826771653544" bottom="0.19685039370078741" header="0.43307086614173229" footer="0.51181102362204722"/>
  <pageSetup paperSize="8" scale="74" orientation="portrait" r:id="rId1"/>
  <headerFooter alignWithMargins="0">
    <oddHeader>&amp;R 6. számú melléklet: Az állami légiközlekedési alapképzési szak vállasztható tantárgyai</oddHeader>
    <oddFooter>Készítette: Dr. Palik Mátyás &amp;D&amp;R&amp;P. oldal</oddFooter>
  </headerFooter>
  <colBreaks count="1" manualBreakCount="1">
    <brk id="27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BC75"/>
  <sheetViews>
    <sheetView view="pageBreakPreview" topLeftCell="A16" zoomScale="70" zoomScaleNormal="90" zoomScaleSheetLayoutView="70" workbookViewId="0">
      <selection activeCell="F18" sqref="F18"/>
    </sheetView>
  </sheetViews>
  <sheetFormatPr defaultColWidth="10.6640625" defaultRowHeight="12.75" x14ac:dyDescent="0.2"/>
  <cols>
    <col min="1" max="1" width="24.1640625" style="547" customWidth="1"/>
    <col min="2" max="2" width="65.6640625" style="547" bestFit="1" customWidth="1"/>
    <col min="3" max="3" width="24.1640625" style="547" customWidth="1"/>
    <col min="4" max="4" width="69.33203125" style="547" customWidth="1"/>
    <col min="5" max="16384" width="10.6640625" style="547"/>
  </cols>
  <sheetData>
    <row r="1" spans="1:55" ht="23.25" x14ac:dyDescent="0.2">
      <c r="A1" s="835" t="s">
        <v>424</v>
      </c>
      <c r="B1" s="835"/>
      <c r="C1" s="835"/>
      <c r="D1" s="83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6"/>
      <c r="AY1" s="546"/>
      <c r="AZ1" s="546"/>
      <c r="BA1" s="546"/>
      <c r="BB1" s="546"/>
      <c r="BC1" s="546"/>
    </row>
    <row r="2" spans="1:55" ht="18" customHeight="1" x14ac:dyDescent="0.2">
      <c r="A2" s="837" t="s">
        <v>1</v>
      </c>
      <c r="B2" s="837"/>
      <c r="C2" s="837"/>
      <c r="D2" s="837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9"/>
      <c r="AY2" s="549"/>
      <c r="AZ2" s="549"/>
      <c r="BA2" s="549"/>
      <c r="BB2" s="549"/>
      <c r="BC2" s="549"/>
    </row>
    <row r="3" spans="1:55" ht="35.1" customHeight="1" x14ac:dyDescent="0.2">
      <c r="A3" s="835" t="s">
        <v>334</v>
      </c>
      <c r="B3" s="835"/>
      <c r="C3" s="835"/>
      <c r="D3" s="83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6"/>
      <c r="AY3" s="546"/>
      <c r="AZ3" s="546"/>
      <c r="BA3" s="546"/>
      <c r="BB3" s="546"/>
      <c r="BC3" s="546"/>
    </row>
    <row r="4" spans="1:55" ht="35.1" customHeight="1" x14ac:dyDescent="0.2">
      <c r="A4" s="836" t="s">
        <v>459</v>
      </c>
      <c r="B4" s="836"/>
      <c r="C4" s="836"/>
      <c r="D4" s="836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1"/>
      <c r="AY4" s="551"/>
      <c r="AZ4" s="551"/>
      <c r="BA4" s="551"/>
      <c r="BB4" s="551"/>
      <c r="BC4" s="551"/>
    </row>
    <row r="5" spans="1:55" ht="35.1" customHeight="1" x14ac:dyDescent="0.2">
      <c r="A5" s="838" t="s">
        <v>2</v>
      </c>
      <c r="B5" s="838"/>
      <c r="C5" s="838"/>
      <c r="D5" s="838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3"/>
      <c r="AY5" s="553"/>
      <c r="AZ5" s="553"/>
      <c r="BA5" s="553"/>
      <c r="BB5" s="553"/>
      <c r="BC5" s="553"/>
    </row>
    <row r="6" spans="1:55" ht="18" x14ac:dyDescent="0.2">
      <c r="A6" s="831" t="s">
        <v>427</v>
      </c>
      <c r="B6" s="831"/>
      <c r="C6" s="831"/>
      <c r="D6" s="831"/>
    </row>
    <row r="7" spans="1:55" ht="15.95" customHeight="1" x14ac:dyDescent="0.2">
      <c r="A7" s="832" t="s">
        <v>301</v>
      </c>
      <c r="B7" s="832" t="s">
        <v>302</v>
      </c>
      <c r="C7" s="832" t="s">
        <v>303</v>
      </c>
      <c r="D7" s="832"/>
    </row>
    <row r="8" spans="1:55" ht="15.95" customHeight="1" x14ac:dyDescent="0.2">
      <c r="A8" s="832"/>
      <c r="B8" s="832"/>
      <c r="C8" s="554" t="s">
        <v>301</v>
      </c>
      <c r="D8" s="554" t="s">
        <v>304</v>
      </c>
    </row>
    <row r="9" spans="1:55" ht="15.95" customHeight="1" x14ac:dyDescent="0.2">
      <c r="A9" s="555" t="s">
        <v>353</v>
      </c>
      <c r="B9" s="556" t="s">
        <v>160</v>
      </c>
      <c r="C9" s="555" t="s">
        <v>381</v>
      </c>
      <c r="D9" s="557" t="s">
        <v>114</v>
      </c>
    </row>
    <row r="10" spans="1:55" ht="15.95" customHeight="1" x14ac:dyDescent="0.2">
      <c r="A10" s="555" t="s">
        <v>366</v>
      </c>
      <c r="B10" s="556" t="s">
        <v>150</v>
      </c>
      <c r="C10" s="558" t="s">
        <v>117</v>
      </c>
      <c r="D10" s="559" t="s">
        <v>118</v>
      </c>
    </row>
    <row r="11" spans="1:55" ht="15.95" customHeight="1" x14ac:dyDescent="0.2">
      <c r="A11" s="555" t="s">
        <v>348</v>
      </c>
      <c r="B11" s="556" t="s">
        <v>152</v>
      </c>
      <c r="C11" s="555" t="s">
        <v>381</v>
      </c>
      <c r="D11" s="557" t="s">
        <v>114</v>
      </c>
    </row>
    <row r="12" spans="1:55" ht="15.95" customHeight="1" x14ac:dyDescent="0.2">
      <c r="A12" s="555" t="s">
        <v>349</v>
      </c>
      <c r="B12" s="557" t="s">
        <v>154</v>
      </c>
      <c r="C12" s="555" t="s">
        <v>105</v>
      </c>
      <c r="D12" s="559" t="s">
        <v>270</v>
      </c>
    </row>
    <row r="13" spans="1:55" ht="15.95" customHeight="1" x14ac:dyDescent="0.2">
      <c r="A13" s="555" t="s">
        <v>350</v>
      </c>
      <c r="B13" s="556" t="s">
        <v>158</v>
      </c>
      <c r="C13" s="555" t="s">
        <v>348</v>
      </c>
      <c r="D13" s="556" t="s">
        <v>152</v>
      </c>
    </row>
    <row r="14" spans="1:55" ht="15.95" customHeight="1" x14ac:dyDescent="0.2">
      <c r="A14" s="555" t="s">
        <v>351</v>
      </c>
      <c r="B14" s="557" t="s">
        <v>163</v>
      </c>
      <c r="C14" s="555" t="s">
        <v>349</v>
      </c>
      <c r="D14" s="557" t="s">
        <v>154</v>
      </c>
    </row>
    <row r="15" spans="1:55" ht="15.95" customHeight="1" x14ac:dyDescent="0.2">
      <c r="A15" s="555" t="s">
        <v>352</v>
      </c>
      <c r="B15" s="560" t="s">
        <v>166</v>
      </c>
      <c r="C15" s="555" t="s">
        <v>350</v>
      </c>
      <c r="D15" s="556" t="s">
        <v>158</v>
      </c>
    </row>
    <row r="16" spans="1:55" ht="15.95" customHeight="1" x14ac:dyDescent="0.2">
      <c r="A16" s="555" t="s">
        <v>354</v>
      </c>
      <c r="B16" s="560" t="s">
        <v>169</v>
      </c>
      <c r="C16" s="555" t="s">
        <v>350</v>
      </c>
      <c r="D16" s="556" t="s">
        <v>158</v>
      </c>
    </row>
    <row r="17" spans="1:4" ht="15.95" customHeight="1" x14ac:dyDescent="0.2">
      <c r="A17" s="577" t="s">
        <v>355</v>
      </c>
      <c r="B17" s="557" t="s">
        <v>172</v>
      </c>
      <c r="C17" s="555" t="s">
        <v>354</v>
      </c>
      <c r="D17" s="560" t="s">
        <v>166</v>
      </c>
    </row>
    <row r="18" spans="1:4" ht="15.95" customHeight="1" x14ac:dyDescent="0.2">
      <c r="A18" s="555" t="s">
        <v>356</v>
      </c>
      <c r="B18" s="557" t="s">
        <v>174</v>
      </c>
      <c r="C18" s="555" t="s">
        <v>352</v>
      </c>
      <c r="D18" s="560" t="s">
        <v>166</v>
      </c>
    </row>
    <row r="19" spans="1:4" s="561" customFormat="1" ht="15.95" customHeight="1" x14ac:dyDescent="0.3">
      <c r="A19" s="555" t="s">
        <v>357</v>
      </c>
      <c r="B19" s="557" t="s">
        <v>176</v>
      </c>
      <c r="C19" s="555" t="s">
        <v>352</v>
      </c>
      <c r="D19" s="560" t="s">
        <v>166</v>
      </c>
    </row>
    <row r="20" spans="1:4" ht="15.95" customHeight="1" x14ac:dyDescent="0.2">
      <c r="A20" s="555" t="s">
        <v>358</v>
      </c>
      <c r="B20" s="557" t="s">
        <v>177</v>
      </c>
      <c r="C20" s="555" t="s">
        <v>352</v>
      </c>
      <c r="D20" s="560" t="s">
        <v>166</v>
      </c>
    </row>
    <row r="21" spans="1:4" ht="15.95" customHeight="1" x14ac:dyDescent="0.2">
      <c r="A21" s="555" t="s">
        <v>359</v>
      </c>
      <c r="B21" s="557" t="s">
        <v>178</v>
      </c>
      <c r="C21" s="555" t="s">
        <v>352</v>
      </c>
      <c r="D21" s="560" t="s">
        <v>166</v>
      </c>
    </row>
    <row r="22" spans="1:4" s="561" customFormat="1" ht="15.95" customHeight="1" x14ac:dyDescent="0.3">
      <c r="A22" s="555" t="s">
        <v>362</v>
      </c>
      <c r="B22" s="557" t="s">
        <v>190</v>
      </c>
      <c r="C22" s="555" t="s">
        <v>348</v>
      </c>
      <c r="D22" s="556" t="s">
        <v>152</v>
      </c>
    </row>
    <row r="23" spans="1:4" s="561" customFormat="1" ht="15.95" customHeight="1" x14ac:dyDescent="0.3">
      <c r="A23" s="555" t="s">
        <v>363</v>
      </c>
      <c r="B23" s="557" t="s">
        <v>192</v>
      </c>
      <c r="C23" s="555" t="s">
        <v>352</v>
      </c>
      <c r="D23" s="560" t="s">
        <v>166</v>
      </c>
    </row>
    <row r="24" spans="1:4" s="561" customFormat="1" ht="15.95" customHeight="1" x14ac:dyDescent="0.3">
      <c r="A24" s="555" t="s">
        <v>364</v>
      </c>
      <c r="B24" s="557" t="s">
        <v>194</v>
      </c>
      <c r="C24" s="555" t="s">
        <v>351</v>
      </c>
      <c r="D24" s="557" t="s">
        <v>163</v>
      </c>
    </row>
    <row r="25" spans="1:4" s="561" customFormat="1" ht="15.95" hidden="1" customHeight="1" x14ac:dyDescent="0.3">
      <c r="A25" s="562"/>
      <c r="B25" s="557"/>
      <c r="C25" s="563"/>
      <c r="D25" s="564"/>
    </row>
    <row r="26" spans="1:4" s="561" customFormat="1" ht="15.95" hidden="1" customHeight="1" x14ac:dyDescent="0.3">
      <c r="A26" s="562"/>
      <c r="B26" s="557"/>
      <c r="C26" s="563"/>
      <c r="D26" s="564"/>
    </row>
    <row r="27" spans="1:4" s="561" customFormat="1" ht="15.95" hidden="1" customHeight="1" x14ac:dyDescent="0.3">
      <c r="A27" s="563"/>
      <c r="B27" s="565"/>
      <c r="C27" s="563"/>
      <c r="D27" s="564"/>
    </row>
    <row r="28" spans="1:4" s="561" customFormat="1" ht="15.95" hidden="1" customHeight="1" x14ac:dyDescent="0.3">
      <c r="A28" s="566"/>
      <c r="B28" s="565"/>
      <c r="C28" s="567"/>
      <c r="D28" s="568"/>
    </row>
    <row r="29" spans="1:4" ht="15.75" x14ac:dyDescent="0.25">
      <c r="A29" s="567"/>
      <c r="B29" s="567"/>
      <c r="C29" s="567"/>
      <c r="D29" s="567"/>
    </row>
    <row r="30" spans="1:4" ht="18" x14ac:dyDescent="0.2">
      <c r="A30" s="833" t="s">
        <v>422</v>
      </c>
      <c r="B30" s="834"/>
      <c r="C30" s="834"/>
      <c r="D30" s="834"/>
    </row>
    <row r="31" spans="1:4" ht="15.95" customHeight="1" x14ac:dyDescent="0.2">
      <c r="A31" s="830" t="s">
        <v>301</v>
      </c>
      <c r="B31" s="830" t="s">
        <v>302</v>
      </c>
      <c r="C31" s="830" t="s">
        <v>303</v>
      </c>
      <c r="D31" s="830"/>
    </row>
    <row r="32" spans="1:4" ht="15.95" customHeight="1" x14ac:dyDescent="0.25">
      <c r="A32" s="830"/>
      <c r="B32" s="830"/>
      <c r="C32" s="569" t="s">
        <v>301</v>
      </c>
      <c r="D32" s="569" t="s">
        <v>304</v>
      </c>
    </row>
    <row r="33" spans="1:4" ht="15.95" customHeight="1" x14ac:dyDescent="0.2">
      <c r="A33" s="555" t="s">
        <v>365</v>
      </c>
      <c r="B33" s="570" t="s">
        <v>327</v>
      </c>
      <c r="C33" s="555" t="s">
        <v>379</v>
      </c>
      <c r="D33" s="570" t="s">
        <v>199</v>
      </c>
    </row>
    <row r="34" spans="1:4" ht="15.95" customHeight="1" x14ac:dyDescent="0.2">
      <c r="A34" s="555" t="s">
        <v>368</v>
      </c>
      <c r="B34" s="570" t="s">
        <v>328</v>
      </c>
      <c r="C34" s="555" t="s">
        <v>365</v>
      </c>
      <c r="D34" s="570" t="s">
        <v>327</v>
      </c>
    </row>
    <row r="35" spans="1:4" ht="15.95" customHeight="1" x14ac:dyDescent="0.2">
      <c r="A35" s="555" t="s">
        <v>369</v>
      </c>
      <c r="B35" s="571" t="s">
        <v>204</v>
      </c>
      <c r="C35" s="555" t="s">
        <v>354</v>
      </c>
      <c r="D35" s="560" t="s">
        <v>169</v>
      </c>
    </row>
    <row r="36" spans="1:4" ht="15.95" customHeight="1" x14ac:dyDescent="0.2">
      <c r="A36" s="555" t="s">
        <v>370</v>
      </c>
      <c r="B36" s="570" t="s">
        <v>205</v>
      </c>
      <c r="C36" s="555" t="s">
        <v>354</v>
      </c>
      <c r="D36" s="560" t="s">
        <v>169</v>
      </c>
    </row>
    <row r="37" spans="1:4" ht="15.95" customHeight="1" x14ac:dyDescent="0.2">
      <c r="A37" s="555" t="s">
        <v>371</v>
      </c>
      <c r="B37" s="570" t="s">
        <v>207</v>
      </c>
      <c r="C37" s="555" t="s">
        <v>354</v>
      </c>
      <c r="D37" s="560" t="s">
        <v>169</v>
      </c>
    </row>
    <row r="38" spans="1:4" ht="15.95" customHeight="1" x14ac:dyDescent="0.2">
      <c r="A38" s="555" t="s">
        <v>372</v>
      </c>
      <c r="B38" s="570" t="s">
        <v>209</v>
      </c>
      <c r="C38" s="555" t="s">
        <v>354</v>
      </c>
      <c r="D38" s="560" t="s">
        <v>169</v>
      </c>
    </row>
    <row r="39" spans="1:4" ht="15.95" customHeight="1" x14ac:dyDescent="0.2">
      <c r="A39" s="555" t="s">
        <v>373</v>
      </c>
      <c r="B39" s="557" t="s">
        <v>419</v>
      </c>
      <c r="C39" s="555" t="s">
        <v>354</v>
      </c>
      <c r="D39" s="560" t="s">
        <v>169</v>
      </c>
    </row>
    <row r="40" spans="1:4" ht="15.95" customHeight="1" x14ac:dyDescent="0.2">
      <c r="A40" s="555" t="s">
        <v>374</v>
      </c>
      <c r="B40" s="570" t="s">
        <v>329</v>
      </c>
      <c r="C40" s="555" t="s">
        <v>368</v>
      </c>
      <c r="D40" s="570" t="s">
        <v>328</v>
      </c>
    </row>
    <row r="41" spans="1:4" ht="15.95" customHeight="1" x14ac:dyDescent="0.2">
      <c r="A41" s="555" t="s">
        <v>375</v>
      </c>
      <c r="B41" s="570" t="s">
        <v>210</v>
      </c>
      <c r="C41" s="555" t="s">
        <v>354</v>
      </c>
      <c r="D41" s="560" t="s">
        <v>169</v>
      </c>
    </row>
    <row r="42" spans="1:4" ht="15.95" customHeight="1" x14ac:dyDescent="0.2">
      <c r="A42" s="555" t="s">
        <v>376</v>
      </c>
      <c r="B42" s="570" t="s">
        <v>211</v>
      </c>
      <c r="C42" s="555" t="s">
        <v>354</v>
      </c>
      <c r="D42" s="560" t="s">
        <v>169</v>
      </c>
    </row>
    <row r="43" spans="1:4" ht="15.95" customHeight="1" x14ac:dyDescent="0.2">
      <c r="A43" s="555" t="s">
        <v>377</v>
      </c>
      <c r="B43" s="557" t="s">
        <v>214</v>
      </c>
      <c r="C43" s="555" t="s">
        <v>354</v>
      </c>
      <c r="D43" s="560" t="s">
        <v>169</v>
      </c>
    </row>
    <row r="44" spans="1:4" ht="15.95" customHeight="1" x14ac:dyDescent="0.2">
      <c r="A44" s="555" t="s">
        <v>378</v>
      </c>
      <c r="B44" s="570" t="s">
        <v>423</v>
      </c>
      <c r="C44" s="555" t="s">
        <v>374</v>
      </c>
      <c r="D44" s="570" t="s">
        <v>329</v>
      </c>
    </row>
    <row r="45" spans="1:4" ht="15.95" customHeight="1" x14ac:dyDescent="0.2">
      <c r="A45" s="555" t="s">
        <v>385</v>
      </c>
      <c r="B45" s="570" t="s">
        <v>332</v>
      </c>
      <c r="C45" s="555" t="s">
        <v>365</v>
      </c>
      <c r="D45" s="570" t="s">
        <v>327</v>
      </c>
    </row>
    <row r="46" spans="1:4" ht="15.95" customHeight="1" x14ac:dyDescent="0.2">
      <c r="A46" s="555" t="s">
        <v>386</v>
      </c>
      <c r="B46" s="570" t="s">
        <v>333</v>
      </c>
      <c r="C46" s="555" t="s">
        <v>385</v>
      </c>
      <c r="D46" s="570" t="s">
        <v>332</v>
      </c>
    </row>
    <row r="47" spans="1:4" ht="15.95" customHeight="1" x14ac:dyDescent="0.2">
      <c r="A47" s="555" t="s">
        <v>387</v>
      </c>
      <c r="B47" s="570" t="s">
        <v>388</v>
      </c>
      <c r="C47" s="555" t="s">
        <v>386</v>
      </c>
      <c r="D47" s="570" t="s">
        <v>333</v>
      </c>
    </row>
    <row r="48" spans="1:4" ht="15.95" hidden="1" customHeight="1" x14ac:dyDescent="0.25">
      <c r="A48" s="572"/>
      <c r="B48" s="573"/>
      <c r="C48" s="572"/>
      <c r="D48" s="574"/>
    </row>
    <row r="49" spans="1:4" ht="15.95" hidden="1" customHeight="1" x14ac:dyDescent="0.2">
      <c r="A49" s="572"/>
      <c r="B49" s="573"/>
      <c r="C49" s="572"/>
      <c r="D49" s="573"/>
    </row>
    <row r="50" spans="1:4" ht="15.95" hidden="1" customHeight="1" x14ac:dyDescent="0.2">
      <c r="A50" s="572"/>
      <c r="B50" s="573"/>
      <c r="C50" s="572"/>
      <c r="D50" s="573"/>
    </row>
    <row r="51" spans="1:4" ht="15.95" hidden="1" customHeight="1" x14ac:dyDescent="0.2">
      <c r="A51" s="572"/>
      <c r="B51" s="573"/>
      <c r="C51" s="572"/>
      <c r="D51" s="573"/>
    </row>
    <row r="52" spans="1:4" ht="15.95" hidden="1" customHeight="1" x14ac:dyDescent="0.2">
      <c r="A52" s="572"/>
      <c r="B52" s="573"/>
      <c r="C52" s="572"/>
      <c r="D52" s="573"/>
    </row>
    <row r="53" spans="1:4" ht="15.95" hidden="1" customHeight="1" x14ac:dyDescent="0.2">
      <c r="A53" s="572"/>
      <c r="B53" s="573"/>
      <c r="C53" s="572"/>
      <c r="D53" s="573"/>
    </row>
    <row r="54" spans="1:4" ht="15.75" x14ac:dyDescent="0.25">
      <c r="A54" s="567"/>
      <c r="B54" s="567"/>
      <c r="C54" s="567"/>
      <c r="D54" s="567"/>
    </row>
    <row r="55" spans="1:4" ht="18" x14ac:dyDescent="0.2">
      <c r="A55" s="833" t="s">
        <v>425</v>
      </c>
      <c r="B55" s="834"/>
      <c r="C55" s="834"/>
      <c r="D55" s="834"/>
    </row>
    <row r="56" spans="1:4" ht="15.95" customHeight="1" x14ac:dyDescent="0.2">
      <c r="A56" s="830" t="s">
        <v>301</v>
      </c>
      <c r="B56" s="830" t="s">
        <v>302</v>
      </c>
      <c r="C56" s="830" t="s">
        <v>303</v>
      </c>
      <c r="D56" s="830"/>
    </row>
    <row r="57" spans="1:4" ht="15.95" customHeight="1" x14ac:dyDescent="0.25">
      <c r="A57" s="830"/>
      <c r="B57" s="830"/>
      <c r="C57" s="569" t="s">
        <v>301</v>
      </c>
      <c r="D57" s="569" t="s">
        <v>304</v>
      </c>
    </row>
    <row r="58" spans="1:4" ht="15.95" customHeight="1" x14ac:dyDescent="0.2">
      <c r="A58" s="555" t="s">
        <v>389</v>
      </c>
      <c r="B58" s="570" t="s">
        <v>306</v>
      </c>
      <c r="C58" s="555" t="s">
        <v>348</v>
      </c>
      <c r="D58" s="556" t="s">
        <v>152</v>
      </c>
    </row>
    <row r="59" spans="1:4" ht="15.95" customHeight="1" x14ac:dyDescent="0.2">
      <c r="A59" s="555" t="s">
        <v>390</v>
      </c>
      <c r="B59" s="570" t="s">
        <v>307</v>
      </c>
      <c r="C59" s="555" t="s">
        <v>360</v>
      </c>
      <c r="D59" s="557" t="s">
        <v>186</v>
      </c>
    </row>
    <row r="60" spans="1:4" ht="15.95" customHeight="1" x14ac:dyDescent="0.2">
      <c r="A60" s="555" t="s">
        <v>391</v>
      </c>
      <c r="B60" s="570" t="s">
        <v>310</v>
      </c>
      <c r="C60" s="555" t="s">
        <v>360</v>
      </c>
      <c r="D60" s="557" t="s">
        <v>186</v>
      </c>
    </row>
    <row r="61" spans="1:4" ht="15.95" customHeight="1" x14ac:dyDescent="0.2">
      <c r="A61" s="555" t="s">
        <v>392</v>
      </c>
      <c r="B61" s="570" t="s">
        <v>311</v>
      </c>
      <c r="C61" s="555" t="s">
        <v>361</v>
      </c>
      <c r="D61" s="557" t="s">
        <v>188</v>
      </c>
    </row>
    <row r="62" spans="1:4" ht="15.95" customHeight="1" x14ac:dyDescent="0.2">
      <c r="A62" s="555" t="s">
        <v>393</v>
      </c>
      <c r="B62" s="571" t="s">
        <v>305</v>
      </c>
      <c r="C62" s="555" t="s">
        <v>362</v>
      </c>
      <c r="D62" s="557" t="s">
        <v>190</v>
      </c>
    </row>
    <row r="63" spans="1:4" ht="15.95" customHeight="1" x14ac:dyDescent="0.2">
      <c r="A63" s="555" t="s">
        <v>394</v>
      </c>
      <c r="B63" s="571" t="s">
        <v>312</v>
      </c>
      <c r="C63" s="555" t="s">
        <v>362</v>
      </c>
      <c r="D63" s="557" t="s">
        <v>190</v>
      </c>
    </row>
    <row r="64" spans="1:4" ht="15.95" customHeight="1" x14ac:dyDescent="0.2">
      <c r="A64" s="555" t="s">
        <v>395</v>
      </c>
      <c r="B64" s="570" t="s">
        <v>314</v>
      </c>
      <c r="C64" s="555" t="s">
        <v>394</v>
      </c>
      <c r="D64" s="571" t="s">
        <v>312</v>
      </c>
    </row>
    <row r="65" spans="1:4" ht="15.95" customHeight="1" x14ac:dyDescent="0.2">
      <c r="A65" s="555" t="s">
        <v>396</v>
      </c>
      <c r="B65" s="570" t="s">
        <v>316</v>
      </c>
      <c r="C65" s="555" t="s">
        <v>394</v>
      </c>
      <c r="D65" s="571" t="s">
        <v>312</v>
      </c>
    </row>
    <row r="66" spans="1:4" ht="15.95" customHeight="1" x14ac:dyDescent="0.2">
      <c r="A66" s="555" t="s">
        <v>398</v>
      </c>
      <c r="B66" s="570" t="s">
        <v>318</v>
      </c>
      <c r="C66" s="555" t="s">
        <v>396</v>
      </c>
      <c r="D66" s="570" t="s">
        <v>316</v>
      </c>
    </row>
    <row r="67" spans="1:4" ht="15.95" customHeight="1" x14ac:dyDescent="0.2">
      <c r="A67" s="555" t="s">
        <v>399</v>
      </c>
      <c r="B67" s="557" t="s">
        <v>320</v>
      </c>
      <c r="C67" s="555" t="s">
        <v>396</v>
      </c>
      <c r="D67" s="570" t="s">
        <v>316</v>
      </c>
    </row>
    <row r="68" spans="1:4" ht="15.95" customHeight="1" x14ac:dyDescent="0.2">
      <c r="A68" s="555" t="s">
        <v>397</v>
      </c>
      <c r="B68" s="570" t="s">
        <v>324</v>
      </c>
      <c r="C68" s="555" t="s">
        <v>394</v>
      </c>
      <c r="D68" s="571" t="s">
        <v>312</v>
      </c>
    </row>
    <row r="69" spans="1:4" ht="15.95" customHeight="1" x14ac:dyDescent="0.2">
      <c r="A69" s="555" t="s">
        <v>400</v>
      </c>
      <c r="B69" s="570" t="s">
        <v>325</v>
      </c>
      <c r="C69" s="555" t="s">
        <v>394</v>
      </c>
      <c r="D69" s="571" t="s">
        <v>312</v>
      </c>
    </row>
    <row r="70" spans="1:4" ht="15.95" customHeight="1" x14ac:dyDescent="0.2">
      <c r="A70" s="555" t="s">
        <v>401</v>
      </c>
      <c r="B70" s="570" t="s">
        <v>326</v>
      </c>
      <c r="C70" s="555" t="s">
        <v>400</v>
      </c>
      <c r="D70" s="570" t="s">
        <v>325</v>
      </c>
    </row>
    <row r="71" spans="1:4" ht="15.95" customHeight="1" x14ac:dyDescent="0.2">
      <c r="A71" s="555" t="s">
        <v>402</v>
      </c>
      <c r="B71" s="557" t="s">
        <v>323</v>
      </c>
      <c r="C71" s="555" t="s">
        <v>400</v>
      </c>
      <c r="D71" s="570" t="s">
        <v>325</v>
      </c>
    </row>
    <row r="72" spans="1:4" ht="15.95" customHeight="1" x14ac:dyDescent="0.3">
      <c r="A72" s="575" t="s">
        <v>415</v>
      </c>
      <c r="B72" s="543" t="s">
        <v>227</v>
      </c>
      <c r="C72" s="555" t="s">
        <v>360</v>
      </c>
      <c r="D72" s="557" t="s">
        <v>186</v>
      </c>
    </row>
    <row r="73" spans="1:4" ht="15.95" customHeight="1" x14ac:dyDescent="0.3">
      <c r="A73" s="575" t="s">
        <v>416</v>
      </c>
      <c r="B73" s="543" t="s">
        <v>228</v>
      </c>
      <c r="C73" s="576" t="s">
        <v>415</v>
      </c>
      <c r="D73" s="544" t="s">
        <v>227</v>
      </c>
    </row>
    <row r="74" spans="1:4" ht="15.95" customHeight="1" x14ac:dyDescent="0.3">
      <c r="A74" s="575" t="s">
        <v>417</v>
      </c>
      <c r="B74" s="543" t="s">
        <v>229</v>
      </c>
      <c r="C74" s="576" t="s">
        <v>416</v>
      </c>
      <c r="D74" s="544" t="s">
        <v>228</v>
      </c>
    </row>
    <row r="75" spans="1:4" ht="15.95" customHeight="1" x14ac:dyDescent="0.3">
      <c r="A75" s="575" t="s">
        <v>418</v>
      </c>
      <c r="B75" s="543" t="s">
        <v>230</v>
      </c>
      <c r="C75" s="576" t="s">
        <v>417</v>
      </c>
      <c r="D75" s="544" t="s">
        <v>229</v>
      </c>
    </row>
  </sheetData>
  <sheetProtection selectLockedCells="1"/>
  <mergeCells count="17">
    <mergeCell ref="A1:D1"/>
    <mergeCell ref="A4:D4"/>
    <mergeCell ref="A3:D3"/>
    <mergeCell ref="A2:D2"/>
    <mergeCell ref="A5:D5"/>
    <mergeCell ref="C56:D56"/>
    <mergeCell ref="A56:A57"/>
    <mergeCell ref="B56:B57"/>
    <mergeCell ref="A6:D6"/>
    <mergeCell ref="A7:A8"/>
    <mergeCell ref="B7:B8"/>
    <mergeCell ref="C7:D7"/>
    <mergeCell ref="A30:D30"/>
    <mergeCell ref="A31:A32"/>
    <mergeCell ref="B31:B32"/>
    <mergeCell ref="C31:D31"/>
    <mergeCell ref="A55:D55"/>
  </mergeCells>
  <printOptions horizontalCentered="1"/>
  <pageMargins left="0.19685039370078741" right="0.19685039370078741" top="1.3385826771653544" bottom="0.19685039370078741" header="0.43307086614173229" footer="0.51181102362204722"/>
  <pageSetup paperSize="8" scale="97" orientation="portrait" r:id="rId1"/>
  <headerFooter alignWithMargins="0">
    <oddHeader>&amp;R 7. számú melléklet: Az állami légiközlekedési alapképzési szak előtanulmányi rend tantárgyai</oddHeader>
    <oddFooter>Készítette: Dr. Palik Mátyás &amp;D&amp;R&amp;P.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ALK_ALAPOZÓ</vt:lpstr>
      <vt:lpstr>LJV_RGV</vt:lpstr>
      <vt:lpstr>LJV_HEL</vt:lpstr>
      <vt:lpstr>KRI_ATC</vt:lpstr>
      <vt:lpstr>KRI_ADC</vt:lpstr>
      <vt:lpstr>Választható</vt:lpstr>
      <vt:lpstr>Elotanulmanyi_rend</vt:lpstr>
      <vt:lpstr>ALK_ALAPOZÓ!Nyomtatási_terület</vt:lpstr>
      <vt:lpstr>Elotanulmanyi_rend!Nyomtatási_terület</vt:lpstr>
      <vt:lpstr>KRI_ADC!Nyomtatási_terület</vt:lpstr>
      <vt:lpstr>KRI_ATC!Nyomtatási_terület</vt:lpstr>
      <vt:lpstr>LJV_HEL!Nyomtatási_terület</vt:lpstr>
      <vt:lpstr>LJV_RGV!Nyomtatási_terület</vt:lpstr>
      <vt:lpstr>Választható!Nyomtatási_terület</vt:lpstr>
    </vt:vector>
  </TitlesOfParts>
  <Company>NKE HHK KRI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Palik Mátyás</dc:creator>
  <cp:lastModifiedBy>Szántai Renáta</cp:lastModifiedBy>
  <cp:lastPrinted>2019-03-13T17:33:35Z</cp:lastPrinted>
  <dcterms:created xsi:type="dcterms:W3CDTF">2018-02-13T10:21:32Z</dcterms:created>
  <dcterms:modified xsi:type="dcterms:W3CDTF">2022-09-22T06:20:55Z</dcterms:modified>
</cp:coreProperties>
</file>